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Documents\"/>
    </mc:Choice>
  </mc:AlternateContent>
  <bookViews>
    <workbookView xWindow="0" yWindow="0" windowWidth="28800" windowHeight="11736"/>
  </bookViews>
  <sheets>
    <sheet name="Erläuterungen" sheetId="28" r:id="rId1"/>
    <sheet name="Kontoübersicht" sheetId="2" r:id="rId2"/>
    <sheet name="Januar" sheetId="5" r:id="rId3"/>
    <sheet name="Februar" sheetId="17" r:id="rId4"/>
    <sheet name="März" sheetId="18" r:id="rId5"/>
    <sheet name="April" sheetId="19" r:id="rId6"/>
    <sheet name="Mai" sheetId="20" r:id="rId7"/>
    <sheet name="Juni" sheetId="21" r:id="rId8"/>
    <sheet name="Juli" sheetId="22" r:id="rId9"/>
    <sheet name="August" sheetId="23" r:id="rId10"/>
    <sheet name="September" sheetId="24" r:id="rId11"/>
    <sheet name="Oktober" sheetId="25" r:id="rId12"/>
    <sheet name="November" sheetId="26" r:id="rId13"/>
    <sheet name="Dezember" sheetId="27"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3" i="2" l="1"/>
  <c r="H53" i="2" s="1"/>
  <c r="I53" i="2" s="1"/>
  <c r="J53" i="2" s="1"/>
  <c r="K53" i="2" s="1"/>
  <c r="L53" i="2" s="1"/>
  <c r="M53" i="2" s="1"/>
  <c r="N53" i="2" s="1"/>
  <c r="O53" i="2" s="1"/>
  <c r="P53" i="2" s="1"/>
  <c r="Q53" i="2" s="1"/>
  <c r="G52" i="2"/>
  <c r="H52" i="2" s="1"/>
  <c r="I52" i="2" s="1"/>
  <c r="J52" i="2" s="1"/>
  <c r="K52" i="2" s="1"/>
  <c r="L52" i="2" s="1"/>
  <c r="M52" i="2" s="1"/>
  <c r="N52" i="2" s="1"/>
  <c r="O52" i="2" s="1"/>
  <c r="P52" i="2" s="1"/>
  <c r="Q52" i="2" s="1"/>
  <c r="G51" i="2"/>
  <c r="H51" i="2" s="1"/>
  <c r="I51" i="2" s="1"/>
  <c r="J51" i="2" s="1"/>
  <c r="K51" i="2" s="1"/>
  <c r="L51" i="2" s="1"/>
  <c r="M51" i="2" s="1"/>
  <c r="N51" i="2" s="1"/>
  <c r="O51" i="2" s="1"/>
  <c r="P51" i="2" s="1"/>
  <c r="Q51" i="2" s="1"/>
  <c r="G50" i="2"/>
  <c r="H50" i="2" s="1"/>
  <c r="I50" i="2" s="1"/>
  <c r="J50" i="2" s="1"/>
  <c r="K50" i="2" s="1"/>
  <c r="L50" i="2" s="1"/>
  <c r="M50" i="2" s="1"/>
  <c r="N50" i="2" s="1"/>
  <c r="O50" i="2" s="1"/>
  <c r="P50" i="2" s="1"/>
  <c r="Q50" i="2" s="1"/>
  <c r="G49" i="2"/>
  <c r="H49" i="2" s="1"/>
  <c r="I49" i="2" s="1"/>
  <c r="J49" i="2" s="1"/>
  <c r="K49" i="2" s="1"/>
  <c r="L49" i="2" s="1"/>
  <c r="M49" i="2" s="1"/>
  <c r="N49" i="2" s="1"/>
  <c r="O49" i="2" s="1"/>
  <c r="P49" i="2" s="1"/>
  <c r="Q49" i="2" s="1"/>
  <c r="G48" i="2"/>
  <c r="H48" i="2" s="1"/>
  <c r="I48" i="2" s="1"/>
  <c r="J48" i="2" s="1"/>
  <c r="K48" i="2" s="1"/>
  <c r="L48" i="2" s="1"/>
  <c r="M48" i="2" s="1"/>
  <c r="N48" i="2" s="1"/>
  <c r="O48" i="2" s="1"/>
  <c r="P48" i="2" s="1"/>
  <c r="Q48" i="2" s="1"/>
  <c r="G46" i="2"/>
  <c r="H46" i="2" s="1"/>
  <c r="I46" i="2" s="1"/>
  <c r="J46" i="2" s="1"/>
  <c r="K46" i="2" s="1"/>
  <c r="L46" i="2" s="1"/>
  <c r="M46" i="2" s="1"/>
  <c r="N46" i="2" s="1"/>
  <c r="O46" i="2" s="1"/>
  <c r="P46" i="2" s="1"/>
  <c r="Q46" i="2" s="1"/>
  <c r="G34" i="2"/>
  <c r="H34" i="2" s="1"/>
  <c r="I34" i="2" s="1"/>
  <c r="J34" i="2" s="1"/>
  <c r="K34" i="2" s="1"/>
  <c r="L34" i="2" s="1"/>
  <c r="M34" i="2" s="1"/>
  <c r="N34" i="2" s="1"/>
  <c r="O34" i="2" s="1"/>
  <c r="P34" i="2" s="1"/>
  <c r="Q34" i="2" s="1"/>
  <c r="G33" i="2"/>
  <c r="H33" i="2" s="1"/>
  <c r="I33" i="2" s="1"/>
  <c r="J33" i="2" s="1"/>
  <c r="K33" i="2" s="1"/>
  <c r="L33" i="2" s="1"/>
  <c r="M33" i="2" s="1"/>
  <c r="N33" i="2" s="1"/>
  <c r="O33" i="2" s="1"/>
  <c r="P33" i="2" s="1"/>
  <c r="Q33" i="2" s="1"/>
  <c r="H32" i="2"/>
  <c r="I32" i="2" s="1"/>
  <c r="J32" i="2" s="1"/>
  <c r="K32" i="2" s="1"/>
  <c r="L32" i="2" s="1"/>
  <c r="M32" i="2" s="1"/>
  <c r="N32" i="2" s="1"/>
  <c r="O32" i="2" s="1"/>
  <c r="P32" i="2" s="1"/>
  <c r="Q32" i="2" s="1"/>
  <c r="G32" i="2"/>
  <c r="G31" i="2"/>
  <c r="H31" i="2" s="1"/>
  <c r="I31" i="2" s="1"/>
  <c r="J31" i="2" s="1"/>
  <c r="K31" i="2" s="1"/>
  <c r="L31" i="2" s="1"/>
  <c r="M31" i="2" s="1"/>
  <c r="N31" i="2" s="1"/>
  <c r="O31" i="2" s="1"/>
  <c r="P31" i="2" s="1"/>
  <c r="Q31" i="2" s="1"/>
  <c r="H30" i="2"/>
  <c r="I30" i="2"/>
  <c r="J30" i="2"/>
  <c r="K30" i="2"/>
  <c r="L30" i="2" s="1"/>
  <c r="M30" i="2" s="1"/>
  <c r="N30" i="2" s="1"/>
  <c r="O30" i="2" s="1"/>
  <c r="P30" i="2" s="1"/>
  <c r="Q30" i="2" s="1"/>
  <c r="G30" i="2"/>
  <c r="H29" i="2"/>
  <c r="I29" i="2" s="1"/>
  <c r="J29" i="2" s="1"/>
  <c r="K29" i="2" s="1"/>
  <c r="L29" i="2" s="1"/>
  <c r="M29" i="2" s="1"/>
  <c r="N29" i="2" s="1"/>
  <c r="O29" i="2" s="1"/>
  <c r="P29" i="2" s="1"/>
  <c r="Q29" i="2" s="1"/>
  <c r="G29" i="2"/>
  <c r="H27" i="2" l="1"/>
  <c r="I27" i="2" s="1"/>
  <c r="J27" i="2" s="1"/>
  <c r="K27" i="2" s="1"/>
  <c r="L27" i="2" s="1"/>
  <c r="M27" i="2" s="1"/>
  <c r="N27" i="2" s="1"/>
  <c r="O27" i="2" s="1"/>
  <c r="P27" i="2" s="1"/>
  <c r="Q27" i="2" s="1"/>
  <c r="G27" i="2"/>
  <c r="G14" i="2"/>
  <c r="H14" i="2" s="1"/>
  <c r="I14" i="2" s="1"/>
  <c r="J14" i="2" s="1"/>
  <c r="K14" i="2" s="1"/>
  <c r="L14" i="2" s="1"/>
  <c r="M14" i="2" s="1"/>
  <c r="N14" i="2" s="1"/>
  <c r="O14" i="2" s="1"/>
  <c r="P14" i="2" s="1"/>
  <c r="Q14" i="2" s="1"/>
  <c r="G13" i="2"/>
  <c r="H13" i="2" s="1"/>
  <c r="I13" i="2" s="1"/>
  <c r="J13" i="2" s="1"/>
  <c r="K13" i="2" s="1"/>
  <c r="L13" i="2" s="1"/>
  <c r="M13" i="2" s="1"/>
  <c r="N13" i="2" s="1"/>
  <c r="O13" i="2" s="1"/>
  <c r="P13" i="2" s="1"/>
  <c r="Q13" i="2" s="1"/>
  <c r="G12" i="2"/>
  <c r="H12" i="2" s="1"/>
  <c r="I12" i="2" s="1"/>
  <c r="J12" i="2" s="1"/>
  <c r="K12" i="2" s="1"/>
  <c r="L12" i="2" s="1"/>
  <c r="M12" i="2" s="1"/>
  <c r="N12" i="2" s="1"/>
  <c r="O12" i="2" s="1"/>
  <c r="P12" i="2" s="1"/>
  <c r="Q12" i="2" s="1"/>
  <c r="G11" i="2"/>
  <c r="H11" i="2" s="1"/>
  <c r="I11" i="2" s="1"/>
  <c r="J11" i="2" s="1"/>
  <c r="K11" i="2" s="1"/>
  <c r="L11" i="2" s="1"/>
  <c r="M11" i="2" s="1"/>
  <c r="N11" i="2" s="1"/>
  <c r="O11" i="2" s="1"/>
  <c r="P11" i="2" s="1"/>
  <c r="Q11" i="2" s="1"/>
  <c r="G10" i="2"/>
  <c r="H10" i="2" s="1"/>
  <c r="I10" i="2" s="1"/>
  <c r="J10" i="2" s="1"/>
  <c r="K10" i="2" s="1"/>
  <c r="L10" i="2" s="1"/>
  <c r="M10" i="2" s="1"/>
  <c r="N10" i="2" s="1"/>
  <c r="O10" i="2" s="1"/>
  <c r="P10" i="2" s="1"/>
  <c r="Q10" i="2" s="1"/>
  <c r="G9" i="2"/>
  <c r="H9" i="2" s="1"/>
  <c r="I9" i="2" s="1"/>
  <c r="J9" i="2" s="1"/>
  <c r="K9" i="2" s="1"/>
  <c r="L9" i="2" s="1"/>
  <c r="M9" i="2" s="1"/>
  <c r="N9" i="2" s="1"/>
  <c r="O9" i="2" s="1"/>
  <c r="P9" i="2" s="1"/>
  <c r="Q9" i="2" s="1"/>
  <c r="G8" i="2"/>
  <c r="H8" i="2" s="1"/>
  <c r="I8" i="2" s="1"/>
  <c r="J8" i="2" s="1"/>
  <c r="K8" i="2" s="1"/>
  <c r="L8" i="2" s="1"/>
  <c r="M8" i="2" s="1"/>
  <c r="N8" i="2" s="1"/>
  <c r="O8" i="2" s="1"/>
  <c r="P8" i="2" s="1"/>
  <c r="Q8" i="2" s="1"/>
  <c r="G7" i="2"/>
  <c r="H7" i="2" s="1"/>
  <c r="I7" i="2" s="1"/>
  <c r="J7" i="2" s="1"/>
  <c r="K7" i="2" s="1"/>
  <c r="L7" i="2" s="1"/>
  <c r="M7" i="2" s="1"/>
  <c r="N7" i="2" s="1"/>
  <c r="O7" i="2" s="1"/>
  <c r="P7" i="2" s="1"/>
  <c r="Q7" i="2" s="1"/>
  <c r="G6" i="2"/>
  <c r="H6" i="2" s="1"/>
  <c r="I6" i="2" s="1"/>
  <c r="J6" i="2" s="1"/>
  <c r="K6" i="2" s="1"/>
  <c r="L6" i="2" s="1"/>
  <c r="M6" i="2" s="1"/>
  <c r="N6" i="2" s="1"/>
  <c r="O6" i="2" s="1"/>
  <c r="P6" i="2" s="1"/>
  <c r="Q6" i="2" s="1"/>
  <c r="G5" i="2"/>
  <c r="H5" i="2" s="1"/>
  <c r="I5" i="2" s="1"/>
  <c r="J5" i="2" s="1"/>
  <c r="K5" i="2" s="1"/>
  <c r="L5" i="2" s="1"/>
  <c r="M5" i="2" s="1"/>
  <c r="N5" i="2" s="1"/>
  <c r="O5" i="2" s="1"/>
  <c r="P5" i="2" s="1"/>
  <c r="Q5" i="2" s="1"/>
  <c r="D36" i="2"/>
  <c r="F3" i="2"/>
  <c r="G15" i="2" l="1"/>
  <c r="F15" i="2"/>
  <c r="U1" i="2"/>
  <c r="G3" i="2" l="1"/>
  <c r="F43" i="2" l="1"/>
  <c r="F44" i="2" s="1"/>
  <c r="G43" i="2"/>
  <c r="F40" i="2"/>
  <c r="F41" i="2" s="1"/>
  <c r="F65" i="2" l="1"/>
  <c r="F62" i="2"/>
  <c r="F59" i="2"/>
  <c r="F60" i="2" s="1"/>
  <c r="G59" i="2"/>
  <c r="A27" i="2"/>
  <c r="F35" i="2"/>
  <c r="F54" i="2"/>
  <c r="D55" i="2"/>
  <c r="A46" i="2"/>
  <c r="A3" i="2"/>
  <c r="D17" i="2"/>
  <c r="D18" i="2"/>
  <c r="D19" i="2"/>
  <c r="D20" i="2"/>
  <c r="D21" i="2"/>
  <c r="D22" i="2"/>
  <c r="D16" i="2"/>
  <c r="M19" i="2"/>
  <c r="I19" i="2"/>
  <c r="P16" i="2"/>
  <c r="L16" i="2"/>
  <c r="H16" i="2"/>
  <c r="F4" i="2"/>
  <c r="M20" i="2"/>
  <c r="I20" i="2"/>
  <c r="P17" i="2"/>
  <c r="L17" i="2"/>
  <c r="H17" i="2"/>
  <c r="O21" i="2"/>
  <c r="K21" i="2"/>
  <c r="G21" i="2"/>
  <c r="N18" i="2"/>
  <c r="J18" i="2"/>
  <c r="F18" i="2"/>
  <c r="M22" i="2"/>
  <c r="I22" i="2"/>
  <c r="Q20" i="2"/>
  <c r="N36" i="2"/>
  <c r="H19" i="2"/>
  <c r="O16" i="2"/>
  <c r="P20" i="2"/>
  <c r="H20" i="2"/>
  <c r="O17" i="2"/>
  <c r="G17" i="2"/>
  <c r="J21" i="2"/>
  <c r="M18" i="2"/>
  <c r="P22" i="2"/>
  <c r="H22" i="2"/>
  <c r="F47" i="2"/>
  <c r="N16" i="2"/>
  <c r="J16" i="2"/>
  <c r="O20" i="2"/>
  <c r="G20" i="2"/>
  <c r="J17" i="2"/>
  <c r="M21" i="2"/>
  <c r="P18" i="2"/>
  <c r="H18" i="2"/>
  <c r="K22" i="2"/>
  <c r="Q17" i="2"/>
  <c r="P19" i="2"/>
  <c r="O19" i="2"/>
  <c r="N19" i="2"/>
  <c r="J19" i="2"/>
  <c r="F19" i="2"/>
  <c r="M16" i="2"/>
  <c r="I16" i="2"/>
  <c r="G4" i="2"/>
  <c r="N20" i="2"/>
  <c r="J20" i="2"/>
  <c r="F20" i="2"/>
  <c r="M17" i="2"/>
  <c r="I17" i="2"/>
  <c r="P21" i="2"/>
  <c r="L21" i="2"/>
  <c r="H21" i="2"/>
  <c r="O18" i="2"/>
  <c r="K18" i="2"/>
  <c r="G18" i="2"/>
  <c r="N22" i="2"/>
  <c r="J22" i="2"/>
  <c r="F22" i="2"/>
  <c r="Q18" i="2"/>
  <c r="L19" i="2"/>
  <c r="K16" i="2"/>
  <c r="G16" i="2"/>
  <c r="L20" i="2"/>
  <c r="K17" i="2"/>
  <c r="N21" i="2"/>
  <c r="F21" i="2"/>
  <c r="I18" i="2"/>
  <c r="L22" i="2"/>
  <c r="Q21" i="2"/>
  <c r="K19" i="2"/>
  <c r="G19" i="2"/>
  <c r="F16" i="2"/>
  <c r="K20" i="2"/>
  <c r="N17" i="2"/>
  <c r="F17" i="2"/>
  <c r="I21" i="2"/>
  <c r="L18" i="2"/>
  <c r="O22" i="2"/>
  <c r="G22" i="2"/>
  <c r="G44" i="2" l="1"/>
  <c r="G40" i="2"/>
  <c r="G41" i="2" s="1"/>
  <c r="G35" i="2"/>
  <c r="H43" i="2"/>
  <c r="G28" i="2"/>
  <c r="P28" i="2"/>
  <c r="Q28" i="2"/>
  <c r="G36" i="2"/>
  <c r="L36" i="2"/>
  <c r="K36" i="2"/>
  <c r="M36" i="2"/>
  <c r="H36" i="2"/>
  <c r="Q36" i="2"/>
  <c r="O28" i="2"/>
  <c r="L28" i="2"/>
  <c r="F28" i="2"/>
  <c r="S18" i="2"/>
  <c r="P36" i="2"/>
  <c r="H28" i="2"/>
  <c r="J28" i="2"/>
  <c r="N28" i="2"/>
  <c r="I36" i="2"/>
  <c r="O36" i="2"/>
  <c r="J36" i="2"/>
  <c r="S20" i="2"/>
  <c r="M28" i="2"/>
  <c r="K28" i="2"/>
  <c r="I28" i="2"/>
  <c r="F36" i="2"/>
  <c r="S21" i="2"/>
  <c r="S17" i="2"/>
  <c r="H44" i="2" l="1"/>
  <c r="H40" i="2"/>
  <c r="H41" i="2" s="1"/>
  <c r="I40" i="2"/>
  <c r="H59" i="2"/>
  <c r="F37" i="2"/>
  <c r="F38" i="2" s="1"/>
  <c r="G37" i="2"/>
  <c r="I43" i="2"/>
  <c r="H35" i="2"/>
  <c r="H37" i="2" s="1"/>
  <c r="I44" i="2" l="1"/>
  <c r="I41" i="2"/>
  <c r="I59" i="2"/>
  <c r="G38" i="2"/>
  <c r="H38" i="2" s="1"/>
  <c r="J43" i="2"/>
  <c r="I35" i="2"/>
  <c r="I37" i="2" s="1"/>
  <c r="J44" i="2" l="1"/>
  <c r="J40" i="2"/>
  <c r="J41" i="2" s="1"/>
  <c r="J59" i="2"/>
  <c r="I38" i="2"/>
  <c r="K43" i="2"/>
  <c r="J35" i="2"/>
  <c r="J37" i="2" s="1"/>
  <c r="K44" i="2" l="1"/>
  <c r="K40" i="2"/>
  <c r="K41" i="2" s="1"/>
  <c r="L40" i="2"/>
  <c r="K59" i="2"/>
  <c r="J38" i="2"/>
  <c r="L43" i="2"/>
  <c r="K35" i="2"/>
  <c r="K37" i="2" s="1"/>
  <c r="L44" i="2" l="1"/>
  <c r="L41" i="2"/>
  <c r="K38" i="2"/>
  <c r="L59" i="2"/>
  <c r="M43" i="2"/>
  <c r="L35" i="2"/>
  <c r="L37" i="2" s="1"/>
  <c r="M44" i="2" l="1"/>
  <c r="M40" i="2"/>
  <c r="M41" i="2" s="1"/>
  <c r="N40" i="2"/>
  <c r="L38" i="2"/>
  <c r="M59" i="2"/>
  <c r="N43" i="2"/>
  <c r="M35" i="2"/>
  <c r="M37" i="2" s="1"/>
  <c r="N44" i="2" l="1"/>
  <c r="N41" i="2"/>
  <c r="M38" i="2"/>
  <c r="N59" i="2"/>
  <c r="O43" i="2"/>
  <c r="N35" i="2"/>
  <c r="N37" i="2" s="1"/>
  <c r="O44" i="2" l="1"/>
  <c r="O40" i="2"/>
  <c r="O41" i="2" s="1"/>
  <c r="N38" i="2"/>
  <c r="O59" i="2"/>
  <c r="P43" i="2"/>
  <c r="O35" i="2"/>
  <c r="O37" i="2" s="1"/>
  <c r="O38" i="2" l="1"/>
  <c r="P44" i="2"/>
  <c r="P40" i="2"/>
  <c r="P41" i="2" s="1"/>
  <c r="Q59" i="2"/>
  <c r="P59" i="2"/>
  <c r="Q43" i="2"/>
  <c r="P35" i="2"/>
  <c r="P37" i="2" s="1"/>
  <c r="P38" i="2" l="1"/>
  <c r="Q44" i="2"/>
  <c r="R44" i="2" s="1"/>
  <c r="Q40" i="2"/>
  <c r="Q41" i="2" s="1"/>
  <c r="R41" i="2" s="1"/>
  <c r="Q35" i="2"/>
  <c r="Q37" i="2" s="1"/>
  <c r="Q38" i="2" l="1"/>
  <c r="R38" i="2" s="1"/>
  <c r="S13" i="2"/>
  <c r="S11" i="2"/>
  <c r="S9" i="2"/>
  <c r="S12" i="2"/>
  <c r="S14" i="2"/>
  <c r="S10" i="2"/>
  <c r="S8" i="2"/>
  <c r="H15" i="2" l="1"/>
  <c r="F68" i="2"/>
  <c r="I15" i="2" l="1"/>
  <c r="H65" i="2"/>
  <c r="O65" i="2"/>
  <c r="G65" i="2"/>
  <c r="P65" i="2"/>
  <c r="K65" i="2"/>
  <c r="J65" i="2"/>
  <c r="R67" i="2"/>
  <c r="H4" i="2"/>
  <c r="J15" i="2" l="1"/>
  <c r="M65" i="2"/>
  <c r="L65" i="2"/>
  <c r="I65" i="2"/>
  <c r="N65" i="2"/>
  <c r="K15" i="2" l="1"/>
  <c r="Q65" i="2"/>
  <c r="L15" i="2" l="1"/>
  <c r="M15" i="2" l="1"/>
  <c r="Q19" i="2"/>
  <c r="N15" i="2" l="1"/>
  <c r="G62" i="2"/>
  <c r="H62" i="2"/>
  <c r="F63" i="2"/>
  <c r="S19" i="2"/>
  <c r="O15" i="2" l="1"/>
  <c r="G63" i="2"/>
  <c r="H63" i="2" s="1"/>
  <c r="J62" i="2"/>
  <c r="I62" i="2"/>
  <c r="P15" i="2" l="1"/>
  <c r="I63" i="2"/>
  <c r="J63" i="2" s="1"/>
  <c r="K62" i="2"/>
  <c r="Q22" i="2"/>
  <c r="K63" i="2" l="1"/>
  <c r="L62" i="2"/>
  <c r="S22" i="2"/>
  <c r="L63" i="2" l="1"/>
  <c r="M62" i="2"/>
  <c r="M63" i="2" l="1"/>
  <c r="N62" i="2"/>
  <c r="N63" i="2" l="1"/>
  <c r="O62" i="2"/>
  <c r="O63" i="2" l="1"/>
  <c r="Q62" i="2"/>
  <c r="P62" i="2"/>
  <c r="R66" i="2"/>
  <c r="P63" i="2" l="1"/>
  <c r="Q63" i="2" s="1"/>
  <c r="R63" i="2" s="1"/>
  <c r="F69" i="2"/>
  <c r="G68" i="2"/>
  <c r="K55" i="2"/>
  <c r="G55" i="2"/>
  <c r="F55" i="2"/>
  <c r="P55" i="2"/>
  <c r="L55" i="2"/>
  <c r="L4" i="2"/>
  <c r="P4" i="2"/>
  <c r="M47" i="2"/>
  <c r="Q4" i="2"/>
  <c r="O4" i="2"/>
  <c r="N4" i="2"/>
  <c r="I55" i="2"/>
  <c r="G47" i="2"/>
  <c r="O55" i="2"/>
  <c r="M4" i="2"/>
  <c r="I47" i="2"/>
  <c r="K4" i="2"/>
  <c r="I4" i="2"/>
  <c r="Q55" i="2"/>
  <c r="N47" i="2"/>
  <c r="M55" i="2"/>
  <c r="Q47" i="2"/>
  <c r="J4" i="2"/>
  <c r="K47" i="2"/>
  <c r="N55" i="2"/>
  <c r="L47" i="2"/>
  <c r="Q16" i="2"/>
  <c r="H55" i="2"/>
  <c r="J47" i="2"/>
  <c r="P47" i="2"/>
  <c r="H47" i="2"/>
  <c r="J55" i="2"/>
  <c r="O47" i="2"/>
  <c r="H3" i="2" l="1"/>
  <c r="G54" i="2"/>
  <c r="G56" i="2" s="1"/>
  <c r="F56" i="2"/>
  <c r="F57" i="2" s="1"/>
  <c r="M23" i="2"/>
  <c r="G23" i="2"/>
  <c r="G24" i="2" s="1"/>
  <c r="H23" i="2"/>
  <c r="Q23" i="2"/>
  <c r="J23" i="2"/>
  <c r="O23" i="2"/>
  <c r="K23" i="2"/>
  <c r="L23" i="2"/>
  <c r="I23" i="2"/>
  <c r="N23" i="2"/>
  <c r="P23" i="2"/>
  <c r="F23" i="2"/>
  <c r="H68" i="2"/>
  <c r="G69" i="2"/>
  <c r="S16" i="2"/>
  <c r="F24" i="2" l="1"/>
  <c r="H24" i="2"/>
  <c r="I3" i="2"/>
  <c r="I24" i="2" s="1"/>
  <c r="H54" i="2"/>
  <c r="H56" i="2" s="1"/>
  <c r="H69" i="2"/>
  <c r="I68" i="2"/>
  <c r="J3" i="2" l="1"/>
  <c r="J24" i="2" s="1"/>
  <c r="I54" i="2"/>
  <c r="I56" i="2" s="1"/>
  <c r="I69" i="2"/>
  <c r="J68" i="2"/>
  <c r="K3" i="2" l="1"/>
  <c r="K24" i="2" s="1"/>
  <c r="J54" i="2"/>
  <c r="J56" i="2" s="1"/>
  <c r="J69" i="2"/>
  <c r="K68" i="2"/>
  <c r="L3" i="2" l="1"/>
  <c r="L24" i="2" s="1"/>
  <c r="K54" i="2"/>
  <c r="K56" i="2" s="1"/>
  <c r="K69" i="2"/>
  <c r="L68" i="2"/>
  <c r="M3" i="2" l="1"/>
  <c r="M24" i="2" s="1"/>
  <c r="L54" i="2"/>
  <c r="L56" i="2" s="1"/>
  <c r="L69" i="2"/>
  <c r="M68" i="2"/>
  <c r="S5" i="2"/>
  <c r="N3" i="2" l="1"/>
  <c r="N24" i="2" s="1"/>
  <c r="M54" i="2"/>
  <c r="M56" i="2" s="1"/>
  <c r="T16" i="2"/>
  <c r="M69" i="2"/>
  <c r="N68" i="2"/>
  <c r="S6" i="2"/>
  <c r="O3" i="2" l="1"/>
  <c r="O24" i="2" s="1"/>
  <c r="N54" i="2"/>
  <c r="N56" i="2" s="1"/>
  <c r="N69" i="2"/>
  <c r="O68" i="2"/>
  <c r="S7" i="2"/>
  <c r="T5" i="2" l="1"/>
  <c r="T24" i="2" s="1"/>
  <c r="P3" i="2"/>
  <c r="P24" i="2" s="1"/>
  <c r="O54" i="2"/>
  <c r="O56" i="2" s="1"/>
  <c r="Q15" i="2"/>
  <c r="O69" i="2"/>
  <c r="Q68" i="2"/>
  <c r="P68" i="2"/>
  <c r="P54" i="2" l="1"/>
  <c r="P56" i="2" s="1"/>
  <c r="P69" i="2"/>
  <c r="Q69" i="2" s="1"/>
  <c r="R69" i="2" s="1"/>
  <c r="Q54" i="2" l="1"/>
  <c r="Q56" i="2" s="1"/>
  <c r="Q3" i="2"/>
  <c r="Q24" i="2" s="1"/>
  <c r="F25" i="2"/>
  <c r="G25" i="2" s="1"/>
  <c r="H25" i="2" s="1"/>
  <c r="I25" i="2" s="1"/>
  <c r="J25" i="2" s="1"/>
  <c r="K25" i="2" s="1"/>
  <c r="L25" i="2" s="1"/>
  <c r="M25" i="2" s="1"/>
  <c r="N25" i="2" s="1"/>
  <c r="O25" i="2" s="1"/>
  <c r="P25" i="2" s="1"/>
  <c r="Q25" i="2" l="1"/>
  <c r="R25" i="2" s="1"/>
  <c r="G60" i="2"/>
  <c r="H60" i="2" s="1"/>
  <c r="I60" i="2" s="1"/>
  <c r="J60" i="2" s="1"/>
  <c r="K60" i="2" s="1"/>
  <c r="L60" i="2" s="1"/>
  <c r="M60" i="2" s="1"/>
  <c r="N60" i="2" s="1"/>
  <c r="O60" i="2" s="1"/>
  <c r="P60" i="2" s="1"/>
  <c r="Q60" i="2" s="1"/>
  <c r="R60" i="2" s="1"/>
  <c r="G57" i="2"/>
  <c r="H57" i="2" s="1"/>
  <c r="I57" i="2" l="1"/>
  <c r="J57" i="2" s="1"/>
  <c r="K57" i="2" s="1"/>
  <c r="L57" i="2" s="1"/>
  <c r="M57" i="2" s="1"/>
  <c r="N57" i="2" s="1"/>
  <c r="O57" i="2" s="1"/>
  <c r="P57" i="2" s="1"/>
  <c r="Q57" i="2" s="1"/>
  <c r="R57" i="2" s="1"/>
</calcChain>
</file>

<file path=xl/comments1.xml><?xml version="1.0" encoding="utf-8"?>
<comments xmlns="http://schemas.openxmlformats.org/spreadsheetml/2006/main">
  <authors>
    <author>Philip</author>
  </authors>
  <commentList>
    <comment ref="E41" authorId="0" shapeId="0">
      <text>
        <r>
          <rPr>
            <b/>
            <sz val="9"/>
            <color indexed="81"/>
            <rFont val="Segoe UI"/>
            <charset val="1"/>
          </rPr>
          <t>Philip:</t>
        </r>
        <r>
          <rPr>
            <sz val="9"/>
            <color indexed="81"/>
            <rFont val="Segoe UI"/>
            <charset val="1"/>
          </rPr>
          <t xml:space="preserve">
=Depotwert-Rendite(max.)
(27.12.2023)</t>
        </r>
      </text>
    </comment>
    <comment ref="E60" authorId="0" shapeId="0">
      <text>
        <r>
          <rPr>
            <b/>
            <sz val="9"/>
            <color indexed="81"/>
            <rFont val="Segoe UI"/>
            <charset val="1"/>
          </rPr>
          <t>Philip:</t>
        </r>
        <r>
          <rPr>
            <sz val="9"/>
            <color indexed="81"/>
            <rFont val="Segoe UI"/>
            <charset val="1"/>
          </rPr>
          <t xml:space="preserve">
=Depotwert-Rendite(max.)
(27.12.2023)</t>
        </r>
      </text>
    </comment>
  </commentList>
</comments>
</file>

<file path=xl/sharedStrings.xml><?xml version="1.0" encoding="utf-8"?>
<sst xmlns="http://schemas.openxmlformats.org/spreadsheetml/2006/main" count="239" uniqueCount="98">
  <si>
    <t>Tag</t>
  </si>
  <si>
    <t>Betrag</t>
  </si>
  <si>
    <t>Art</t>
  </si>
  <si>
    <t>Bemerkung</t>
  </si>
  <si>
    <t>Konto</t>
  </si>
  <si>
    <t>Gemeinschaftskonto</t>
  </si>
  <si>
    <t>Januar</t>
  </si>
  <si>
    <t>Februar</t>
  </si>
  <si>
    <t>März</t>
  </si>
  <si>
    <t>April</t>
  </si>
  <si>
    <t>Mai</t>
  </si>
  <si>
    <t>Juni</t>
  </si>
  <si>
    <t>Juli</t>
  </si>
  <si>
    <t>August</t>
  </si>
  <si>
    <t>September</t>
  </si>
  <si>
    <t>Oktober</t>
  </si>
  <si>
    <t>November</t>
  </si>
  <si>
    <t>Dezember</t>
  </si>
  <si>
    <t>Einnahmen</t>
  </si>
  <si>
    <t>Ausgaben</t>
  </si>
  <si>
    <t>Fix</t>
  </si>
  <si>
    <t>Haushalt</t>
  </si>
  <si>
    <t>Einkaufen</t>
  </si>
  <si>
    <t>Freizeit</t>
  </si>
  <si>
    <t>Spotify</t>
  </si>
  <si>
    <t>Summe Monat</t>
  </si>
  <si>
    <t>Summe Gesamt</t>
  </si>
  <si>
    <t>Jahresende</t>
  </si>
  <si>
    <t>Variabel</t>
  </si>
  <si>
    <t>Jahr:</t>
  </si>
  <si>
    <t>Variable Einnahmen inkl. Ende vom Vormonat</t>
  </si>
  <si>
    <t>Variable Ausgaben</t>
  </si>
  <si>
    <t>INFOS:
- Einnahmen inkl. Ende vom Vormonat
- Wenn sich Fixe Ausgaben oder Einnahmen ändern, Wert zum Änderungszeitpunkt aktualisieren, die folgenden Werte passen sich an</t>
  </si>
  <si>
    <t>Schulden,
Tilgung</t>
  </si>
  <si>
    <t>Einzahlungen Monat</t>
  </si>
  <si>
    <t>Summe Einzahlungen</t>
  </si>
  <si>
    <t>Tagesgeld</t>
  </si>
  <si>
    <t>einzeln</t>
  </si>
  <si>
    <t>Summe</t>
  </si>
  <si>
    <t>Monatsdurchschnitt bis:</t>
  </si>
  <si>
    <t>Tierarzt</t>
  </si>
  <si>
    <t>Tages-geld (TR)</t>
  </si>
  <si>
    <t>Daten</t>
  </si>
  <si>
    <t>Geschenke</t>
  </si>
  <si>
    <t>Gesundheit</t>
  </si>
  <si>
    <t>ETF-Sparplan</t>
  </si>
  <si>
    <t>Spenden - Tasso</t>
  </si>
  <si>
    <t>Depot</t>
  </si>
  <si>
    <t>Miete + NK</t>
  </si>
  <si>
    <t>Sonstiges Konto A</t>
  </si>
  <si>
    <t>Sonstiges Konto B</t>
  </si>
  <si>
    <t>Konto A</t>
  </si>
  <si>
    <t>Konto B</t>
  </si>
  <si>
    <t>Handyvertrag</t>
  </si>
  <si>
    <t>Strom (Vertragspartner)</t>
  </si>
  <si>
    <t>Internet (Vertragspartner)</t>
  </si>
  <si>
    <t>Rundfunkgebühren</t>
  </si>
  <si>
    <t>Kfz-Versicherung Auto 1 (Vertrag)</t>
  </si>
  <si>
    <t>Kfz-Steuer Auto 1</t>
  </si>
  <si>
    <t>Kfz-Versicherung Auto 2 (Vertrag)</t>
  </si>
  <si>
    <t>Kfz-Steuer Auto 2</t>
  </si>
  <si>
    <t>Haftpflichtversicherung (Vertragspartner)</t>
  </si>
  <si>
    <t>Reisekrankenversicherung (Vertrag)</t>
  </si>
  <si>
    <t>Schulden-konto</t>
  </si>
  <si>
    <t>Vorjahreswert 
Übertrag</t>
  </si>
  <si>
    <t>Fix (Gehalt)</t>
  </si>
  <si>
    <t>Variabel (Verkäufe, Lohn)</t>
  </si>
  <si>
    <t>Tanken/Autos</t>
  </si>
  <si>
    <t>DropDown-Liste</t>
  </si>
  <si>
    <t>Schulden-Konto Einzahlung</t>
  </si>
  <si>
    <t>Erklärung zur Geldtabelle</t>
  </si>
  <si>
    <t>Die Kontoübersicht zeigt alle gesamten Ausgaben wie Einnahmen übersichtlich. In die Zeilen Fix tragt ihr eure fixen Kosten ein, z. B. Gehälter.</t>
  </si>
  <si>
    <t>In die nachfolgende Zellen hinter dem eingetragenen Gehalt müsst ihr jetzt nicht 12 Mal euer Gehalt eintragen, wenn es fix bleibt. Das übernimmt die Tabelle automatisch aus der Zelle davor, ebenso wie Miete etc.</t>
  </si>
  <si>
    <t>Fehlt euch eine Kategorie? Dann schreibt in der Kontoübersicht ganz rechts eure weitere Kategorie dazu bei "DropDown-Liste"</t>
  </si>
  <si>
    <t>Eure Ausgaben tragt ihr NICHT in die Kontoübersicht ein. Hierfür geht ihr unten auf das Tabellenblatt des jeweiligen Monats unt tragt dort in dem rechten Teil eure Ausgaben für Einkauf, Tanken, Haustiere usw ein.</t>
  </si>
  <si>
    <t>Wichtig ist, dass ihr die Zahl eintragt und rechts in der Zelle daneben die Kategorie auswählt.</t>
  </si>
  <si>
    <t>In die linke Seite der Monatstabellen tragt ihr eure Einnahmen ein. In unserem Falle waren es so wenige Einnahmen, dass wir dafür keine Kategorien brauchten, sondern nur variable Einnahmen dazuschreiben.</t>
  </si>
  <si>
    <t>Wenn euch das zu wenig ist, solltet ihr hierfür ein eigenes Dropdown Menü erstellen. Für den Anfang geht es aber um die Ausgaben.</t>
  </si>
  <si>
    <t>In die Spalte Vorjahreswert tragt ihr euer aus dem letzten Jahr übertragenes Geld ein. Also ihr startet euer Jahr nicht mit 0€ auf dem Konto (hoffentlich). Das auf dem Konto liegende Geld wird dort eingetragen und dann auf euren "Kontostand" draufgerechnet</t>
  </si>
  <si>
    <r>
      <t xml:space="preserve">Die Tabelle hat einige wenige bereits eingetragene Beispielzahlungen. </t>
    </r>
    <r>
      <rPr>
        <b/>
        <sz val="11"/>
        <color theme="1"/>
        <rFont val="Calibri"/>
        <family val="2"/>
        <scheme val="minor"/>
      </rPr>
      <t>Bitte nichts löschen! Das macht die Formatierung kaputt. Ihr werdet sehen, dass sich die Tabelle anpasst, sobald ihr eure Werte eingetragen habt.</t>
    </r>
  </si>
  <si>
    <t xml:space="preserve">Zusätzlich gibt es ein Schuldenkonto, das zu Konto B gehört. Wenn beide Partner Schulden haben, könnt ihr das Schulden konto kopieren und müsst aber die Verknüpfung ändern. </t>
  </si>
  <si>
    <t>Keine Schulden vorhanden? Glückwunsch, dann könnt ihr diese Tabelle ignorieren.</t>
  </si>
  <si>
    <t>Bei Fragen gerne eine Mail an: Bavai.art@gmail.com oder hinterlasst einen Kommentar auf der Blogseite: https://bavais-journey.com/wie-du-meister-deiner-finanzen-wirst/</t>
  </si>
  <si>
    <t>Hier nochmal eine Schritt für Schritt Anleitung:</t>
  </si>
  <si>
    <t>1. Kontoübersicht öffnen</t>
  </si>
  <si>
    <t>3. Nicht benötigte Felder/Kontos frei lassen oder löschen</t>
  </si>
  <si>
    <t>4. Die Fixkosten sollten sich jetzt automatisch selbst ausgefüllt haben bis Dezember</t>
  </si>
  <si>
    <t xml:space="preserve">5. Geht auf den aktuellen Monat und tragt hier eure Ausgaben inkl. Angabe der Kategorie ein. </t>
  </si>
  <si>
    <t>6. Wenn ihr mehr mit Bargeld zahlt, versucht der Übersicht wegen auf Kartenzahlung umzusteigen. Auch beim Bäcker oder für Minibeträge!!</t>
  </si>
  <si>
    <t>7. Wenn ihr lieber Geld abhebt und einzelne Posten zahlt, dann sammelt die Kassenbelege und tragt die Einzelposten nach. Hier kann es aber dann zu Unstimmigkeiten beim Kontostand kommen.</t>
  </si>
  <si>
    <t>8. Bei Fragen gerne melden!</t>
  </si>
  <si>
    <t>9. Durchschnittswerte für die Kategorien seht ihr am rechten Rand der Kontoübersicht.</t>
  </si>
  <si>
    <t>Lebensmittel</t>
  </si>
  <si>
    <t>Baumarkt</t>
  </si>
  <si>
    <t>Verkauf Kleinanzeigen</t>
  </si>
  <si>
    <t>In diesem Modell geht es um ein Gemeinschaftskonto, das von zwei Einzelkonten gespeist wird (z. B. bei Partnerschaften). Dabei ist das Gemeinschaftskosten-Konto farblos/grau, ein Konto ist gelb, eins blau.</t>
  </si>
  <si>
    <t>In die orange markierten Zellen tragt ihr euer Gehalt und die Fixkosten ein, also Miete, Stromvertrag, Nebenkosten, Autoversicherungen, andere Versicherungen etc.</t>
  </si>
  <si>
    <t>2. Alle gelb-markierten Felder ausfüllen (für Fixkosten, die ihr kennt)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</si>
</sst>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5"/>
      <color theme="1"/>
      <name val="Calibri"/>
      <family val="2"/>
      <scheme val="minor"/>
    </font>
    <font>
      <sz val="5"/>
      <color theme="1"/>
      <name val="Calibri"/>
      <family val="2"/>
      <scheme val="minor"/>
    </font>
    <font>
      <b/>
      <sz val="5"/>
      <color theme="0"/>
      <name val="Calibri"/>
      <family val="2"/>
      <scheme val="minor"/>
    </font>
    <font>
      <sz val="9"/>
      <color theme="1"/>
      <name val="Calibri"/>
      <family val="2"/>
      <scheme val="minor"/>
    </font>
    <font>
      <b/>
      <sz val="14"/>
      <color theme="1"/>
      <name val="Calibri"/>
      <family val="2"/>
      <scheme val="minor"/>
    </font>
    <font>
      <b/>
      <sz val="10"/>
      <color theme="1"/>
      <name val="Calibri"/>
      <family val="2"/>
      <scheme val="minor"/>
    </font>
    <font>
      <sz val="9"/>
      <color indexed="81"/>
      <name val="Segoe UI"/>
      <charset val="1"/>
    </font>
    <font>
      <b/>
      <sz val="9"/>
      <color indexed="81"/>
      <name val="Segoe UI"/>
      <charset val="1"/>
    </font>
    <font>
      <sz val="10.5"/>
      <color theme="1"/>
      <name val="Calibri"/>
      <family val="2"/>
      <scheme val="minor"/>
    </font>
    <font>
      <b/>
      <u/>
      <sz val="11"/>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DFD55"/>
        <bgColor indexed="64"/>
      </patternFill>
    </fill>
  </fills>
  <borders count="97">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auto="1"/>
      </top>
      <bottom style="medium">
        <color auto="1"/>
      </bottom>
      <diagonal/>
    </border>
    <border>
      <left/>
      <right/>
      <top/>
      <bottom style="double">
        <color indexed="64"/>
      </bottom>
      <diagonal/>
    </border>
    <border>
      <left/>
      <right/>
      <top style="thin">
        <color auto="1"/>
      </top>
      <bottom style="medium">
        <color auto="1"/>
      </bottom>
      <diagonal/>
    </border>
    <border>
      <left/>
      <right/>
      <top style="medium">
        <color auto="1"/>
      </top>
      <bottom style="hair">
        <color auto="1"/>
      </bottom>
      <diagonal/>
    </border>
    <border>
      <left/>
      <right/>
      <top style="hair">
        <color auto="1"/>
      </top>
      <bottom style="hair">
        <color auto="1"/>
      </bottom>
      <diagonal/>
    </border>
    <border>
      <left/>
      <right/>
      <top style="hair">
        <color auto="1"/>
      </top>
      <bottom style="medium">
        <color auto="1"/>
      </bottom>
      <diagonal/>
    </border>
    <border>
      <left style="hair">
        <color auto="1"/>
      </left>
      <right style="hair">
        <color auto="1"/>
      </right>
      <top style="medium">
        <color auto="1"/>
      </top>
      <bottom/>
      <diagonal/>
    </border>
    <border>
      <left style="hair">
        <color auto="1"/>
      </left>
      <right style="hair">
        <color auto="1"/>
      </right>
      <top style="medium">
        <color auto="1"/>
      </top>
      <bottom style="medium">
        <color indexed="64"/>
      </bottom>
      <diagonal/>
    </border>
    <border>
      <left style="hair">
        <color auto="1"/>
      </left>
      <right style="hair">
        <color auto="1"/>
      </right>
      <top style="medium">
        <color auto="1"/>
      </top>
      <bottom style="thin">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double">
        <color indexed="64"/>
      </bottom>
      <diagonal/>
    </border>
    <border>
      <left style="hair">
        <color auto="1"/>
      </left>
      <right style="hair">
        <color auto="1"/>
      </right>
      <top/>
      <bottom style="medium">
        <color indexed="64"/>
      </bottom>
      <diagonal/>
    </border>
    <border>
      <left style="hair">
        <color auto="1"/>
      </left>
      <right style="hair">
        <color auto="1"/>
      </right>
      <top/>
      <bottom/>
      <diagonal/>
    </border>
    <border>
      <left/>
      <right/>
      <top/>
      <bottom style="thin">
        <color auto="1"/>
      </bottom>
      <diagonal/>
    </border>
    <border>
      <left/>
      <right style="medium">
        <color indexed="64"/>
      </right>
      <top style="double">
        <color auto="1"/>
      </top>
      <bottom style="medium">
        <color indexed="64"/>
      </bottom>
      <diagonal/>
    </border>
    <border>
      <left/>
      <right style="medium">
        <color indexed="64"/>
      </right>
      <top style="medium">
        <color auto="1"/>
      </top>
      <bottom style="hair">
        <color auto="1"/>
      </bottom>
      <diagonal/>
    </border>
    <border>
      <left/>
      <right style="medium">
        <color indexed="64"/>
      </right>
      <top style="hair">
        <color auto="1"/>
      </top>
      <bottom style="medium">
        <color auto="1"/>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thin">
        <color auto="1"/>
      </left>
      <right style="hair">
        <color auto="1"/>
      </right>
      <top style="medium">
        <color auto="1"/>
      </top>
      <bottom style="medium">
        <color indexed="64"/>
      </bottom>
      <diagonal/>
    </border>
    <border>
      <left style="hair">
        <color auto="1"/>
      </left>
      <right style="thin">
        <color auto="1"/>
      </right>
      <top style="medium">
        <color auto="1"/>
      </top>
      <bottom style="medium">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style="thin">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thin">
        <color auto="1"/>
      </left>
      <right style="hair">
        <color auto="1"/>
      </right>
      <top/>
      <bottom style="double">
        <color indexed="64"/>
      </bottom>
      <diagonal/>
    </border>
    <border>
      <left style="hair">
        <color auto="1"/>
      </left>
      <right style="thin">
        <color auto="1"/>
      </right>
      <top/>
      <bottom style="double">
        <color indexed="64"/>
      </bottom>
      <diagonal/>
    </border>
    <border>
      <left style="thin">
        <color auto="1"/>
      </left>
      <right style="hair">
        <color auto="1"/>
      </right>
      <top/>
      <bottom style="medium">
        <color indexed="64"/>
      </bottom>
      <diagonal/>
    </border>
    <border>
      <left style="hair">
        <color auto="1"/>
      </left>
      <right style="thin">
        <color auto="1"/>
      </right>
      <top/>
      <bottom style="medium">
        <color indexed="64"/>
      </bottom>
      <diagonal/>
    </border>
    <border>
      <left style="thin">
        <color auto="1"/>
      </left>
      <right style="hair">
        <color auto="1"/>
      </right>
      <top/>
      <bottom/>
      <diagonal/>
    </border>
    <border>
      <left style="hair">
        <color auto="1"/>
      </left>
      <right style="thin">
        <color auto="1"/>
      </right>
      <top/>
      <bottom/>
      <diagonal/>
    </border>
    <border>
      <left/>
      <right/>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top style="medium">
        <color indexed="64"/>
      </top>
      <bottom style="double">
        <color indexed="64"/>
      </bottom>
      <diagonal/>
    </border>
    <border>
      <left style="thin">
        <color auto="1"/>
      </left>
      <right style="hair">
        <color auto="1"/>
      </right>
      <top style="medium">
        <color indexed="64"/>
      </top>
      <bottom style="double">
        <color indexed="64"/>
      </bottom>
      <diagonal/>
    </border>
    <border>
      <left style="hair">
        <color auto="1"/>
      </left>
      <right style="hair">
        <color auto="1"/>
      </right>
      <top style="medium">
        <color indexed="64"/>
      </top>
      <bottom style="double">
        <color indexed="64"/>
      </bottom>
      <diagonal/>
    </border>
    <border>
      <left style="hair">
        <color auto="1"/>
      </left>
      <right style="thin">
        <color auto="1"/>
      </right>
      <top style="medium">
        <color indexed="64"/>
      </top>
      <bottom style="double">
        <color indexed="64"/>
      </bottom>
      <diagonal/>
    </border>
    <border>
      <left style="medium">
        <color indexed="64"/>
      </left>
      <right/>
      <top/>
      <bottom style="thin">
        <color indexed="64"/>
      </bottom>
      <diagonal/>
    </border>
    <border>
      <left style="thin">
        <color auto="1"/>
      </left>
      <right/>
      <top/>
      <bottom/>
      <diagonal/>
    </border>
    <border>
      <left style="medium">
        <color indexed="64"/>
      </left>
      <right/>
      <top style="thin">
        <color indexed="64"/>
      </top>
      <bottom/>
      <diagonal/>
    </border>
    <border>
      <left/>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style="thin">
        <color indexed="64"/>
      </left>
      <right/>
      <top style="medium">
        <color auto="1"/>
      </top>
      <bottom/>
      <diagonal/>
    </border>
    <border>
      <left style="thin">
        <color indexed="64"/>
      </left>
      <right/>
      <top style="medium">
        <color auto="1"/>
      </top>
      <bottom style="medium">
        <color auto="1"/>
      </bottom>
      <diagonal/>
    </border>
    <border>
      <left style="thin">
        <color indexed="64"/>
      </left>
      <right/>
      <top style="medium">
        <color auto="1"/>
      </top>
      <bottom style="thin">
        <color auto="1"/>
      </bottom>
      <diagonal/>
    </border>
    <border>
      <left style="thin">
        <color indexed="64"/>
      </left>
      <right/>
      <top style="thin">
        <color auto="1"/>
      </top>
      <bottom style="medium">
        <color auto="1"/>
      </bottom>
      <diagonal/>
    </border>
    <border>
      <left style="thin">
        <color indexed="64"/>
      </left>
      <right/>
      <top style="medium">
        <color auto="1"/>
      </top>
      <bottom style="hair">
        <color auto="1"/>
      </bottom>
      <diagonal/>
    </border>
    <border>
      <left style="thin">
        <color indexed="64"/>
      </left>
      <right/>
      <top style="hair">
        <color auto="1"/>
      </top>
      <bottom style="hair">
        <color auto="1"/>
      </bottom>
      <diagonal/>
    </border>
    <border>
      <left style="thin">
        <color indexed="64"/>
      </left>
      <right/>
      <top style="hair">
        <color auto="1"/>
      </top>
      <bottom/>
      <diagonal/>
    </border>
    <border>
      <left style="thin">
        <color indexed="64"/>
      </left>
      <right/>
      <top style="thin">
        <color auto="1"/>
      </top>
      <bottom style="thin">
        <color auto="1"/>
      </bottom>
      <diagonal/>
    </border>
    <border>
      <left style="thin">
        <color indexed="64"/>
      </left>
      <right/>
      <top style="thin">
        <color auto="1"/>
      </top>
      <bottom style="hair">
        <color auto="1"/>
      </bottom>
      <diagonal/>
    </border>
    <border>
      <left style="thin">
        <color indexed="64"/>
      </left>
      <right/>
      <top/>
      <bottom style="hair">
        <color auto="1"/>
      </bottom>
      <diagonal/>
    </border>
    <border>
      <left style="thin">
        <color indexed="64"/>
      </left>
      <right/>
      <top/>
      <bottom style="double">
        <color indexed="64"/>
      </bottom>
      <diagonal/>
    </border>
    <border>
      <left style="thin">
        <color indexed="64"/>
      </left>
      <right/>
      <top/>
      <bottom style="medium">
        <color indexed="64"/>
      </bottom>
      <diagonal/>
    </border>
    <border>
      <left style="thin">
        <color indexed="64"/>
      </left>
      <right/>
      <top style="hair">
        <color auto="1"/>
      </top>
      <bottom style="medium">
        <color auto="1"/>
      </bottom>
      <diagonal/>
    </border>
    <border>
      <left style="thin">
        <color indexed="64"/>
      </left>
      <right/>
      <top style="medium">
        <color indexed="64"/>
      </top>
      <bottom style="double">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276">
    <xf numFmtId="0" fontId="0" fillId="0" borderId="0" xfId="0"/>
    <xf numFmtId="0" fontId="0" fillId="0" borderId="0" xfId="0" applyNumberFormat="1"/>
    <xf numFmtId="0" fontId="0" fillId="0" borderId="1" xfId="0" applyBorder="1"/>
    <xf numFmtId="44" fontId="0" fillId="0" borderId="2" xfId="1" applyFont="1" applyBorder="1"/>
    <xf numFmtId="0" fontId="0" fillId="0" borderId="2" xfId="0" applyBorder="1"/>
    <xf numFmtId="0" fontId="0" fillId="0" borderId="3" xfId="0" applyBorder="1"/>
    <xf numFmtId="0" fontId="0" fillId="0" borderId="4" xfId="0" applyBorder="1"/>
    <xf numFmtId="44" fontId="0" fillId="0" borderId="5" xfId="1" applyFont="1" applyBorder="1"/>
    <xf numFmtId="0" fontId="0" fillId="0" borderId="5" xfId="0" applyBorder="1"/>
    <xf numFmtId="0" fontId="0" fillId="0" borderId="6" xfId="0" applyBorder="1"/>
    <xf numFmtId="0" fontId="0" fillId="0" borderId="7" xfId="0" applyNumberFormat="1" applyBorder="1"/>
    <xf numFmtId="0" fontId="0" fillId="0" borderId="8" xfId="1" applyNumberFormat="1" applyFont="1" applyBorder="1"/>
    <xf numFmtId="0" fontId="0" fillId="0" borderId="8" xfId="0" applyNumberFormat="1" applyBorder="1"/>
    <xf numFmtId="0" fontId="0" fillId="0" borderId="9" xfId="0" applyNumberFormat="1" applyBorder="1"/>
    <xf numFmtId="0" fontId="3" fillId="0" borderId="11" xfId="1" applyNumberFormat="1" applyFont="1" applyBorder="1" applyAlignment="1">
      <alignment horizontal="left" indent="1"/>
    </xf>
    <xf numFmtId="0" fontId="3" fillId="0" borderId="11" xfId="0" applyNumberFormat="1" applyFont="1" applyBorder="1"/>
    <xf numFmtId="0" fontId="3" fillId="0" borderId="12" xfId="0" applyNumberFormat="1" applyFont="1" applyBorder="1"/>
    <xf numFmtId="0" fontId="3" fillId="0" borderId="0" xfId="0" applyNumberFormat="1" applyFont="1"/>
    <xf numFmtId="0" fontId="3" fillId="0" borderId="10" xfId="0" applyNumberFormat="1" applyFont="1" applyBorder="1" applyAlignment="1">
      <alignment horizontal="left" indent="1"/>
    </xf>
    <xf numFmtId="0" fontId="3" fillId="0" borderId="11" xfId="1" applyNumberFormat="1" applyFont="1" applyBorder="1"/>
    <xf numFmtId="0" fontId="3" fillId="0" borderId="19" xfId="1" applyNumberFormat="1" applyFont="1" applyBorder="1" applyAlignment="1">
      <alignment horizontal="right" vertical="center"/>
    </xf>
    <xf numFmtId="0" fontId="3" fillId="0" borderId="41" xfId="1" applyNumberFormat="1" applyFont="1" applyBorder="1" applyAlignment="1">
      <alignment vertical="center"/>
    </xf>
    <xf numFmtId="0" fontId="3" fillId="0" borderId="27" xfId="1" applyNumberFormat="1" applyFont="1" applyBorder="1" applyAlignment="1">
      <alignment vertical="center"/>
    </xf>
    <xf numFmtId="0" fontId="3" fillId="0" borderId="42" xfId="1" applyNumberFormat="1" applyFont="1" applyBorder="1" applyAlignment="1">
      <alignment vertical="center"/>
    </xf>
    <xf numFmtId="0" fontId="3" fillId="0" borderId="12" xfId="1" applyNumberFormat="1" applyFont="1" applyBorder="1" applyAlignment="1">
      <alignment vertical="center"/>
    </xf>
    <xf numFmtId="0" fontId="3" fillId="0" borderId="0" xfId="1" applyNumberFormat="1" applyFont="1" applyAlignment="1">
      <alignment vertical="center"/>
    </xf>
    <xf numFmtId="14" fontId="3" fillId="0" borderId="0" xfId="1" applyNumberFormat="1" applyFont="1" applyAlignment="1">
      <alignment horizontal="right" vertical="center"/>
    </xf>
    <xf numFmtId="0" fontId="3" fillId="0" borderId="0" xfId="1" applyNumberFormat="1" applyFont="1" applyAlignment="1">
      <alignment horizontal="left" vertical="center"/>
    </xf>
    <xf numFmtId="0" fontId="4" fillId="0" borderId="19" xfId="1" applyNumberFormat="1" applyFont="1" applyBorder="1" applyAlignment="1">
      <alignment vertical="center"/>
    </xf>
    <xf numFmtId="0" fontId="4" fillId="0" borderId="20" xfId="1" applyNumberFormat="1" applyFont="1" applyBorder="1" applyAlignment="1">
      <alignment vertical="center"/>
    </xf>
    <xf numFmtId="0" fontId="4" fillId="0" borderId="43" xfId="1" applyNumberFormat="1" applyFont="1" applyBorder="1" applyAlignment="1">
      <alignment vertical="center"/>
    </xf>
    <xf numFmtId="0" fontId="4" fillId="0" borderId="28" xfId="1" applyNumberFormat="1" applyFont="1" applyBorder="1" applyAlignment="1">
      <alignment vertical="center"/>
    </xf>
    <xf numFmtId="0" fontId="4" fillId="0" borderId="44" xfId="1" applyNumberFormat="1" applyFont="1" applyBorder="1" applyAlignment="1">
      <alignment vertical="center"/>
    </xf>
    <xf numFmtId="0" fontId="4" fillId="0" borderId="21" xfId="1" applyNumberFormat="1" applyFont="1" applyBorder="1" applyAlignment="1">
      <alignment vertical="center"/>
    </xf>
    <xf numFmtId="0" fontId="4" fillId="0" borderId="0" xfId="1" applyNumberFormat="1" applyFont="1" applyAlignment="1">
      <alignment vertical="center"/>
    </xf>
    <xf numFmtId="14" fontId="4" fillId="0" borderId="0" xfId="1" applyNumberFormat="1" applyFont="1" applyAlignment="1">
      <alignment vertical="center"/>
    </xf>
    <xf numFmtId="0" fontId="6" fillId="0" borderId="0" xfId="1" applyNumberFormat="1" applyFont="1" applyAlignment="1">
      <alignment horizontal="left" vertical="center"/>
    </xf>
    <xf numFmtId="44" fontId="0" fillId="0" borderId="0" xfId="1" applyFont="1" applyAlignment="1">
      <alignment horizontal="right" vertical="center"/>
    </xf>
    <xf numFmtId="44" fontId="0" fillId="0" borderId="0" xfId="1" applyFont="1" applyAlignment="1">
      <alignment vertical="center"/>
    </xf>
    <xf numFmtId="44" fontId="0" fillId="0" borderId="0" xfId="1" applyFont="1" applyBorder="1" applyAlignment="1">
      <alignment vertical="center"/>
    </xf>
    <xf numFmtId="44" fontId="0" fillId="0" borderId="69" xfId="1" applyFont="1" applyBorder="1" applyAlignment="1">
      <alignment vertical="center"/>
    </xf>
    <xf numFmtId="44" fontId="2" fillId="0" borderId="55" xfId="1" applyFont="1" applyBorder="1" applyAlignment="1">
      <alignment vertical="center"/>
    </xf>
    <xf numFmtId="44" fontId="2" fillId="0" borderId="34" xfId="1" applyFont="1" applyBorder="1" applyAlignment="1">
      <alignment vertical="center"/>
    </xf>
    <xf numFmtId="44" fontId="2" fillId="0" borderId="56" xfId="1" applyFont="1" applyBorder="1" applyAlignment="1">
      <alignment vertical="center"/>
    </xf>
    <xf numFmtId="44" fontId="2" fillId="0" borderId="57" xfId="1" applyFont="1" applyBorder="1" applyAlignment="1">
      <alignment vertical="center"/>
    </xf>
    <xf numFmtId="44" fontId="2" fillId="0" borderId="35" xfId="1" applyFont="1" applyBorder="1" applyAlignment="1">
      <alignment vertical="center"/>
    </xf>
    <xf numFmtId="44" fontId="2" fillId="0" borderId="58" xfId="1" applyFont="1" applyBorder="1" applyAlignment="1">
      <alignment vertical="center"/>
    </xf>
    <xf numFmtId="44" fontId="2" fillId="0" borderId="38" xfId="1" applyFont="1" applyBorder="1" applyAlignment="1">
      <alignment vertical="center"/>
    </xf>
    <xf numFmtId="44" fontId="4" fillId="0" borderId="13" xfId="1" applyFont="1" applyBorder="1" applyAlignment="1">
      <alignment vertical="center"/>
    </xf>
    <xf numFmtId="44" fontId="4" fillId="0" borderId="0" xfId="1" applyFont="1" applyBorder="1" applyAlignment="1">
      <alignment vertical="center"/>
    </xf>
    <xf numFmtId="0" fontId="4" fillId="0" borderId="0" xfId="1" applyNumberFormat="1" applyFont="1" applyBorder="1" applyAlignment="1">
      <alignment vertical="center"/>
    </xf>
    <xf numFmtId="0" fontId="5" fillId="0" borderId="0" xfId="1" applyNumberFormat="1" applyFont="1" applyBorder="1" applyAlignment="1">
      <alignment vertical="center"/>
    </xf>
    <xf numFmtId="44" fontId="5" fillId="0" borderId="0" xfId="1" applyFont="1" applyBorder="1" applyAlignment="1">
      <alignment vertical="center"/>
    </xf>
    <xf numFmtId="44" fontId="5" fillId="0" borderId="59" xfId="1" applyFont="1" applyBorder="1" applyAlignment="1">
      <alignment vertical="center"/>
    </xf>
    <xf numFmtId="44" fontId="5" fillId="0" borderId="36" xfId="1" applyFont="1" applyBorder="1" applyAlignment="1">
      <alignment vertical="center"/>
    </xf>
    <xf numFmtId="44" fontId="5" fillId="0" borderId="60" xfId="1" applyFont="1" applyBorder="1" applyAlignment="1">
      <alignment vertical="center"/>
    </xf>
    <xf numFmtId="44" fontId="5" fillId="0" borderId="14" xfId="1" applyFont="1" applyBorder="1" applyAlignment="1">
      <alignment vertical="center"/>
    </xf>
    <xf numFmtId="44" fontId="5" fillId="0" borderId="0" xfId="1" applyFont="1" applyAlignment="1">
      <alignment vertical="center"/>
    </xf>
    <xf numFmtId="44" fontId="3" fillId="0" borderId="0" xfId="1" applyFont="1" applyAlignment="1">
      <alignment vertical="center" wrapText="1"/>
    </xf>
    <xf numFmtId="44" fontId="3" fillId="0" borderId="0" xfId="1" applyFont="1" applyAlignment="1">
      <alignment vertical="center"/>
    </xf>
    <xf numFmtId="0" fontId="1" fillId="0" borderId="0" xfId="1" applyNumberFormat="1" applyFont="1" applyAlignment="1">
      <alignment vertical="center"/>
    </xf>
    <xf numFmtId="44" fontId="0" fillId="0" borderId="70" xfId="1" applyFont="1" applyBorder="1" applyAlignment="1">
      <alignment vertical="center"/>
    </xf>
    <xf numFmtId="44" fontId="0" fillId="0" borderId="71" xfId="1" applyFont="1" applyBorder="1" applyAlignment="1">
      <alignment vertical="center"/>
    </xf>
    <xf numFmtId="0" fontId="4" fillId="0" borderId="0" xfId="1" applyNumberFormat="1" applyFont="1" applyAlignment="1">
      <alignment horizontal="left" vertical="center"/>
    </xf>
    <xf numFmtId="0" fontId="0" fillId="0" borderId="0" xfId="1" applyNumberFormat="1" applyFont="1" applyBorder="1" applyAlignment="1">
      <alignment horizontal="left" vertical="center"/>
    </xf>
    <xf numFmtId="0" fontId="0" fillId="0" borderId="0" xfId="1" applyNumberFormat="1" applyFont="1" applyAlignment="1">
      <alignment horizontal="left" vertical="center"/>
    </xf>
    <xf numFmtId="0" fontId="5" fillId="0" borderId="0" xfId="1" applyNumberFormat="1" applyFont="1" applyAlignment="1">
      <alignment horizontal="left" vertical="center"/>
    </xf>
    <xf numFmtId="0" fontId="3" fillId="2" borderId="17" xfId="1" applyNumberFormat="1" applyFont="1" applyFill="1" applyBorder="1" applyAlignment="1">
      <alignment vertical="center"/>
    </xf>
    <xf numFmtId="0" fontId="1" fillId="2" borderId="17" xfId="1" applyNumberFormat="1" applyFont="1" applyFill="1" applyBorder="1" applyAlignment="1">
      <alignment vertical="center"/>
    </xf>
    <xf numFmtId="0" fontId="3" fillId="2" borderId="23" xfId="1" applyNumberFormat="1" applyFont="1" applyFill="1" applyBorder="1" applyAlignment="1">
      <alignment vertical="center"/>
    </xf>
    <xf numFmtId="0" fontId="1" fillId="2" borderId="23" xfId="1" applyNumberFormat="1" applyFont="1" applyFill="1" applyBorder="1" applyAlignment="1">
      <alignment vertical="center"/>
    </xf>
    <xf numFmtId="0" fontId="0" fillId="2" borderId="24" xfId="1" applyNumberFormat="1" applyFont="1" applyFill="1" applyBorder="1" applyAlignment="1">
      <alignment vertical="center"/>
    </xf>
    <xf numFmtId="0" fontId="0" fillId="2" borderId="25" xfId="1" applyNumberFormat="1" applyFont="1" applyFill="1" applyBorder="1" applyAlignment="1">
      <alignment vertical="center"/>
    </xf>
    <xf numFmtId="0" fontId="0" fillId="2" borderId="72" xfId="1" applyNumberFormat="1" applyFont="1" applyFill="1" applyBorder="1" applyAlignment="1">
      <alignment vertical="center"/>
    </xf>
    <xf numFmtId="0" fontId="2" fillId="2" borderId="18" xfId="1" applyNumberFormat="1" applyFont="1" applyFill="1" applyBorder="1" applyAlignment="1">
      <alignment vertical="center"/>
    </xf>
    <xf numFmtId="0" fontId="3" fillId="2" borderId="23" xfId="1" applyNumberFormat="1" applyFont="1" applyFill="1" applyBorder="1" applyAlignment="1">
      <alignment horizontal="left" vertical="center"/>
    </xf>
    <xf numFmtId="0" fontId="0" fillId="2" borderId="26" xfId="1" applyNumberFormat="1" applyFont="1" applyFill="1" applyBorder="1" applyAlignment="1">
      <alignment vertical="center"/>
    </xf>
    <xf numFmtId="0" fontId="3" fillId="2" borderId="22" xfId="1" applyNumberFormat="1" applyFont="1" applyFill="1" applyBorder="1" applyAlignment="1">
      <alignment vertical="center"/>
    </xf>
    <xf numFmtId="0" fontId="1" fillId="2" borderId="22" xfId="1" applyNumberFormat="1" applyFont="1" applyFill="1" applyBorder="1" applyAlignment="1">
      <alignment vertical="center"/>
    </xf>
    <xf numFmtId="0" fontId="3" fillId="2" borderId="16" xfId="1" applyNumberFormat="1" applyFont="1" applyFill="1" applyBorder="1" applyAlignment="1">
      <alignment vertical="center"/>
    </xf>
    <xf numFmtId="0" fontId="1" fillId="2" borderId="16" xfId="1" applyNumberFormat="1" applyFont="1" applyFill="1" applyBorder="1" applyAlignment="1">
      <alignment vertical="center"/>
    </xf>
    <xf numFmtId="44" fontId="0" fillId="2" borderId="29" xfId="1" applyFont="1" applyFill="1" applyBorder="1" applyAlignment="1">
      <alignment vertical="center"/>
    </xf>
    <xf numFmtId="44" fontId="0" fillId="2" borderId="12" xfId="1" applyFont="1" applyFill="1" applyBorder="1" applyAlignment="1">
      <alignment vertical="center"/>
    </xf>
    <xf numFmtId="44" fontId="0" fillId="2" borderId="79" xfId="1" applyFont="1" applyFill="1" applyBorder="1" applyAlignment="1">
      <alignment vertical="center"/>
    </xf>
    <xf numFmtId="44" fontId="0" fillId="2" borderId="14" xfId="1" applyFont="1" applyFill="1" applyBorder="1" applyAlignment="1">
      <alignment vertical="center"/>
    </xf>
    <xf numFmtId="44" fontId="0" fillId="2" borderId="30" xfId="1" applyFont="1" applyFill="1" applyBorder="1" applyAlignment="1">
      <alignment vertical="center"/>
    </xf>
    <xf numFmtId="44" fontId="0" fillId="2" borderId="31" xfId="1" applyFont="1" applyFill="1" applyBorder="1" applyAlignment="1">
      <alignment vertical="center"/>
    </xf>
    <xf numFmtId="44" fontId="2" fillId="2" borderId="76" xfId="1" applyFont="1" applyFill="1" applyBorder="1" applyAlignment="1">
      <alignment vertical="center"/>
    </xf>
    <xf numFmtId="44" fontId="2" fillId="2" borderId="77" xfId="1" applyFont="1" applyFill="1" applyBorder="1" applyAlignment="1">
      <alignment vertical="center"/>
    </xf>
    <xf numFmtId="44" fontId="2" fillId="2" borderId="78" xfId="1" applyFont="1" applyFill="1" applyBorder="1" applyAlignment="1">
      <alignment vertical="center"/>
    </xf>
    <xf numFmtId="44" fontId="0" fillId="2" borderId="53" xfId="1" applyFont="1" applyFill="1" applyBorder="1" applyAlignment="1">
      <alignment vertical="center"/>
    </xf>
    <xf numFmtId="44" fontId="0" fillId="2" borderId="33" xfId="1" applyFont="1" applyFill="1" applyBorder="1" applyAlignment="1">
      <alignment vertical="center"/>
    </xf>
    <xf numFmtId="44" fontId="0" fillId="2" borderId="54" xfId="1" applyFont="1" applyFill="1" applyBorder="1" applyAlignment="1">
      <alignment vertical="center"/>
    </xf>
    <xf numFmtId="44" fontId="2" fillId="2" borderId="14" xfId="1" applyFont="1" applyFill="1" applyBorder="1" applyAlignment="1">
      <alignment vertical="center"/>
    </xf>
    <xf numFmtId="0" fontId="3" fillId="3" borderId="17" xfId="1" applyNumberFormat="1" applyFont="1" applyFill="1" applyBorder="1" applyAlignment="1">
      <alignment vertical="center"/>
    </xf>
    <xf numFmtId="0" fontId="1" fillId="3" borderId="17" xfId="1" applyNumberFormat="1" applyFont="1" applyFill="1" applyBorder="1" applyAlignment="1">
      <alignment vertical="center"/>
    </xf>
    <xf numFmtId="0" fontId="3" fillId="3" borderId="23" xfId="1" applyNumberFormat="1" applyFont="1" applyFill="1" applyBorder="1" applyAlignment="1">
      <alignment vertical="center"/>
    </xf>
    <xf numFmtId="0" fontId="1" fillId="3" borderId="23" xfId="1" applyNumberFormat="1" applyFont="1" applyFill="1" applyBorder="1" applyAlignment="1">
      <alignment vertical="center"/>
    </xf>
    <xf numFmtId="0" fontId="0" fillId="3" borderId="24" xfId="1" applyNumberFormat="1" applyFont="1" applyFill="1" applyBorder="1" applyAlignment="1">
      <alignment vertical="center"/>
    </xf>
    <xf numFmtId="0" fontId="0" fillId="3" borderId="25" xfId="1" applyNumberFormat="1" applyFont="1" applyFill="1" applyBorder="1" applyAlignment="1">
      <alignment vertical="center"/>
    </xf>
    <xf numFmtId="0" fontId="2" fillId="3" borderId="18" xfId="1" applyNumberFormat="1" applyFont="1" applyFill="1" applyBorder="1" applyAlignment="1">
      <alignment vertical="center"/>
    </xf>
    <xf numFmtId="0" fontId="3" fillId="3" borderId="23" xfId="1" applyNumberFormat="1" applyFont="1" applyFill="1" applyBorder="1" applyAlignment="1">
      <alignment horizontal="left" vertical="center"/>
    </xf>
    <xf numFmtId="0" fontId="0" fillId="3" borderId="26" xfId="1" applyNumberFormat="1" applyFont="1" applyFill="1" applyBorder="1" applyAlignment="1">
      <alignment vertical="center"/>
    </xf>
    <xf numFmtId="0" fontId="3" fillId="3" borderId="22" xfId="1" applyNumberFormat="1" applyFont="1" applyFill="1" applyBorder="1" applyAlignment="1">
      <alignment vertical="center"/>
    </xf>
    <xf numFmtId="0" fontId="1" fillId="3" borderId="22" xfId="1" applyNumberFormat="1" applyFont="1" applyFill="1" applyBorder="1" applyAlignment="1">
      <alignment vertical="center"/>
    </xf>
    <xf numFmtId="0" fontId="3" fillId="3" borderId="16" xfId="1" applyNumberFormat="1" applyFont="1" applyFill="1" applyBorder="1" applyAlignment="1">
      <alignment vertical="center"/>
    </xf>
    <xf numFmtId="0" fontId="1" fillId="3" borderId="16" xfId="1" applyNumberFormat="1" applyFont="1" applyFill="1" applyBorder="1" applyAlignment="1">
      <alignment vertical="center"/>
    </xf>
    <xf numFmtId="44" fontId="0" fillId="3" borderId="29" xfId="1" applyFont="1" applyFill="1" applyBorder="1" applyAlignment="1">
      <alignment vertical="center"/>
    </xf>
    <xf numFmtId="44" fontId="0" fillId="3" borderId="12" xfId="1" applyFont="1" applyFill="1" applyBorder="1" applyAlignment="1">
      <alignment vertical="center"/>
    </xf>
    <xf numFmtId="44" fontId="0" fillId="3" borderId="79" xfId="1" applyFont="1" applyFill="1" applyBorder="1" applyAlignment="1">
      <alignment vertical="center"/>
    </xf>
    <xf numFmtId="44" fontId="0" fillId="3" borderId="80" xfId="1" applyFont="1" applyFill="1" applyBorder="1" applyAlignment="1">
      <alignment vertical="center"/>
    </xf>
    <xf numFmtId="44" fontId="0" fillId="3" borderId="81" xfId="1" applyFont="1" applyFill="1" applyBorder="1" applyAlignment="1">
      <alignment vertical="center"/>
    </xf>
    <xf numFmtId="44" fontId="0" fillId="3" borderId="14" xfId="1" applyFont="1" applyFill="1" applyBorder="1" applyAlignment="1">
      <alignment vertical="center"/>
    </xf>
    <xf numFmtId="44" fontId="0" fillId="3" borderId="30" xfId="1" applyFont="1" applyFill="1" applyBorder="1" applyAlignment="1">
      <alignment vertical="center"/>
    </xf>
    <xf numFmtId="44" fontId="0" fillId="3" borderId="48" xfId="1" applyFont="1" applyFill="1" applyBorder="1" applyAlignment="1">
      <alignment vertical="center"/>
    </xf>
    <xf numFmtId="44" fontId="0" fillId="3" borderId="31" xfId="1" applyFont="1" applyFill="1" applyBorder="1" applyAlignment="1">
      <alignment vertical="center"/>
    </xf>
    <xf numFmtId="44" fontId="2" fillId="3" borderId="76" xfId="1" applyFont="1" applyFill="1" applyBorder="1" applyAlignment="1">
      <alignment vertical="center"/>
    </xf>
    <xf numFmtId="44" fontId="2" fillId="3" borderId="77" xfId="1" applyFont="1" applyFill="1" applyBorder="1" applyAlignment="1">
      <alignment vertical="center"/>
    </xf>
    <xf numFmtId="44" fontId="2" fillId="3" borderId="78" xfId="1" applyFont="1" applyFill="1" applyBorder="1" applyAlignment="1">
      <alignment vertical="center"/>
    </xf>
    <xf numFmtId="44" fontId="0" fillId="3" borderId="53" xfId="1" applyFont="1" applyFill="1" applyBorder="1" applyAlignment="1">
      <alignment vertical="center"/>
    </xf>
    <xf numFmtId="44" fontId="0" fillId="3" borderId="33" xfId="1" applyFont="1" applyFill="1" applyBorder="1" applyAlignment="1">
      <alignment vertical="center"/>
    </xf>
    <xf numFmtId="44" fontId="0" fillId="3" borderId="54" xfId="1" applyFont="1" applyFill="1" applyBorder="1" applyAlignment="1">
      <alignment vertical="center"/>
    </xf>
    <xf numFmtId="44" fontId="2" fillId="3" borderId="14" xfId="1" applyFont="1" applyFill="1" applyBorder="1" applyAlignment="1">
      <alignment vertical="center"/>
    </xf>
    <xf numFmtId="0" fontId="1" fillId="3" borderId="72" xfId="1" applyNumberFormat="1" applyFont="1" applyFill="1" applyBorder="1" applyAlignment="1">
      <alignment vertical="center"/>
    </xf>
    <xf numFmtId="0" fontId="3" fillId="3" borderId="65" xfId="1" applyNumberFormat="1" applyFont="1" applyFill="1" applyBorder="1" applyAlignment="1">
      <alignment vertical="center"/>
    </xf>
    <xf numFmtId="0" fontId="1" fillId="3" borderId="65" xfId="1" applyNumberFormat="1" applyFont="1" applyFill="1" applyBorder="1" applyAlignment="1">
      <alignment vertical="center"/>
    </xf>
    <xf numFmtId="0" fontId="3" fillId="3" borderId="11" xfId="1" applyNumberFormat="1" applyFont="1" applyFill="1" applyBorder="1" applyAlignment="1">
      <alignment vertical="center"/>
    </xf>
    <xf numFmtId="0" fontId="3" fillId="3" borderId="20" xfId="1" applyNumberFormat="1" applyFont="1" applyFill="1" applyBorder="1" applyAlignment="1">
      <alignment vertical="center"/>
    </xf>
    <xf numFmtId="0" fontId="1" fillId="3" borderId="11" xfId="1" applyNumberFormat="1" applyFont="1" applyFill="1" applyBorder="1" applyAlignment="1">
      <alignment vertical="center"/>
    </xf>
    <xf numFmtId="0" fontId="1" fillId="3" borderId="24" xfId="1" applyNumberFormat="1" applyFont="1" applyFill="1" applyBorder="1" applyAlignment="1">
      <alignment vertical="center"/>
    </xf>
    <xf numFmtId="0" fontId="1" fillId="3" borderId="26" xfId="1" applyNumberFormat="1" applyFont="1" applyFill="1" applyBorder="1" applyAlignment="1">
      <alignment vertical="center"/>
    </xf>
    <xf numFmtId="44" fontId="1" fillId="3" borderId="66" xfId="1" applyFont="1" applyFill="1" applyBorder="1" applyAlignment="1">
      <alignment vertical="center"/>
    </xf>
    <xf numFmtId="44" fontId="2" fillId="3" borderId="12" xfId="1" applyFont="1" applyFill="1" applyBorder="1" applyAlignment="1">
      <alignment vertical="center"/>
    </xf>
    <xf numFmtId="44" fontId="1" fillId="3" borderId="67" xfId="1" applyFont="1" applyFill="1" applyBorder="1" applyAlignment="1">
      <alignment vertical="center"/>
    </xf>
    <xf numFmtId="44" fontId="1" fillId="3" borderId="68" xfId="1" applyFont="1" applyFill="1" applyBorder="1" applyAlignment="1">
      <alignment vertical="center"/>
    </xf>
    <xf numFmtId="44" fontId="0" fillId="3" borderId="41" xfId="1" applyFont="1" applyFill="1" applyBorder="1" applyAlignment="1">
      <alignment vertical="center"/>
    </xf>
    <xf numFmtId="44" fontId="0" fillId="3" borderId="27" xfId="1" applyFont="1" applyFill="1" applyBorder="1" applyAlignment="1">
      <alignment vertical="center"/>
    </xf>
    <xf numFmtId="44" fontId="0" fillId="3" borderId="42" xfId="1" applyFont="1" applyFill="1" applyBorder="1" applyAlignment="1">
      <alignment vertical="center"/>
    </xf>
    <xf numFmtId="44" fontId="0" fillId="3" borderId="39" xfId="1" applyFont="1" applyFill="1" applyBorder="1" applyAlignment="1">
      <alignment vertical="center"/>
    </xf>
    <xf numFmtId="44" fontId="0" fillId="3" borderId="40" xfId="1" applyFont="1" applyFill="1" applyBorder="1" applyAlignment="1">
      <alignment vertical="center"/>
    </xf>
    <xf numFmtId="0" fontId="3" fillId="4" borderId="17" xfId="1" applyNumberFormat="1" applyFont="1" applyFill="1" applyBorder="1" applyAlignment="1">
      <alignment vertical="center"/>
    </xf>
    <xf numFmtId="0" fontId="1" fillId="4" borderId="17" xfId="1" applyNumberFormat="1" applyFont="1" applyFill="1" applyBorder="1" applyAlignment="1">
      <alignment vertical="center"/>
    </xf>
    <xf numFmtId="0" fontId="3" fillId="4" borderId="23" xfId="1" applyNumberFormat="1" applyFont="1" applyFill="1" applyBorder="1" applyAlignment="1">
      <alignment vertical="center"/>
    </xf>
    <xf numFmtId="0" fontId="1" fillId="4" borderId="23" xfId="1" applyNumberFormat="1" applyFont="1" applyFill="1" applyBorder="1" applyAlignment="1">
      <alignment vertical="center"/>
    </xf>
    <xf numFmtId="0" fontId="0" fillId="4" borderId="25" xfId="1" applyNumberFormat="1" applyFont="1" applyFill="1" applyBorder="1" applyAlignment="1">
      <alignment vertical="center"/>
    </xf>
    <xf numFmtId="0" fontId="2" fillId="4" borderId="18" xfId="1" applyNumberFormat="1" applyFont="1" applyFill="1" applyBorder="1" applyAlignment="1">
      <alignment vertical="center"/>
    </xf>
    <xf numFmtId="0" fontId="0" fillId="4" borderId="61" xfId="1" applyNumberFormat="1" applyFont="1" applyFill="1" applyBorder="1" applyAlignment="1">
      <alignment vertical="center"/>
    </xf>
    <xf numFmtId="0" fontId="0" fillId="4" borderId="0" xfId="1" applyNumberFormat="1" applyFont="1" applyFill="1" applyBorder="1" applyAlignment="1">
      <alignment vertical="center"/>
    </xf>
    <xf numFmtId="0" fontId="2" fillId="4" borderId="23" xfId="1" applyNumberFormat="1" applyFont="1" applyFill="1" applyBorder="1" applyAlignment="1">
      <alignment vertical="center"/>
    </xf>
    <xf numFmtId="0" fontId="3" fillId="4" borderId="22" xfId="1" applyNumberFormat="1" applyFont="1" applyFill="1" applyBorder="1" applyAlignment="1">
      <alignment vertical="center"/>
    </xf>
    <xf numFmtId="0" fontId="1" fillId="4" borderId="22" xfId="1" applyNumberFormat="1" applyFont="1" applyFill="1" applyBorder="1" applyAlignment="1">
      <alignment vertical="center"/>
    </xf>
    <xf numFmtId="0" fontId="3" fillId="4" borderId="16" xfId="1" applyNumberFormat="1" applyFont="1" applyFill="1" applyBorder="1" applyAlignment="1">
      <alignment vertical="center"/>
    </xf>
    <xf numFmtId="0" fontId="1" fillId="4" borderId="16" xfId="1" applyNumberFormat="1" applyFont="1" applyFill="1" applyBorder="1" applyAlignment="1">
      <alignment vertical="center"/>
    </xf>
    <xf numFmtId="44" fontId="0" fillId="4" borderId="12" xfId="1" applyFont="1" applyFill="1" applyBorder="1" applyAlignment="1">
      <alignment vertical="center"/>
    </xf>
    <xf numFmtId="44" fontId="0" fillId="4" borderId="79" xfId="1" applyFont="1" applyFill="1" applyBorder="1" applyAlignment="1">
      <alignment vertical="center"/>
    </xf>
    <xf numFmtId="44" fontId="0" fillId="4" borderId="80" xfId="1" applyFont="1" applyFill="1" applyBorder="1" applyAlignment="1">
      <alignment vertical="center"/>
    </xf>
    <xf numFmtId="44" fontId="0" fillId="4" borderId="81" xfId="1" applyFont="1" applyFill="1" applyBorder="1" applyAlignment="1">
      <alignment vertical="center"/>
    </xf>
    <xf numFmtId="44" fontId="0" fillId="4" borderId="14" xfId="1" applyFont="1" applyFill="1" applyBorder="1" applyAlignment="1">
      <alignment vertical="center"/>
    </xf>
    <xf numFmtId="44" fontId="1" fillId="4" borderId="47" xfId="1" applyFont="1" applyFill="1" applyBorder="1" applyAlignment="1">
      <alignment vertical="center"/>
    </xf>
    <xf numFmtId="44" fontId="0" fillId="4" borderId="49" xfId="1" applyFont="1" applyFill="1" applyBorder="1" applyAlignment="1">
      <alignment vertical="center"/>
    </xf>
    <xf numFmtId="44" fontId="0" fillId="4" borderId="31" xfId="1" applyFont="1" applyFill="1" applyBorder="1" applyAlignment="1">
      <alignment vertical="center"/>
    </xf>
    <xf numFmtId="44" fontId="0" fillId="4" borderId="50" xfId="1" applyFont="1" applyFill="1" applyBorder="1" applyAlignment="1">
      <alignment vertical="center"/>
    </xf>
    <xf numFmtId="44" fontId="0" fillId="4" borderId="73" xfId="1" applyFont="1" applyFill="1" applyBorder="1" applyAlignment="1">
      <alignment vertical="center"/>
    </xf>
    <xf numFmtId="44" fontId="0" fillId="4" borderId="74" xfId="1" applyFont="1" applyFill="1" applyBorder="1" applyAlignment="1">
      <alignment vertical="center"/>
    </xf>
    <xf numFmtId="44" fontId="0" fillId="4" borderId="75" xfId="1" applyFont="1" applyFill="1" applyBorder="1" applyAlignment="1">
      <alignment vertical="center"/>
    </xf>
    <xf numFmtId="44" fontId="2" fillId="4" borderId="76" xfId="1" applyFont="1" applyFill="1" applyBorder="1" applyAlignment="1">
      <alignment vertical="center"/>
    </xf>
    <xf numFmtId="44" fontId="2" fillId="4" borderId="77" xfId="1" applyFont="1" applyFill="1" applyBorder="1" applyAlignment="1">
      <alignment vertical="center"/>
    </xf>
    <xf numFmtId="44" fontId="2" fillId="4" borderId="78" xfId="1" applyFont="1" applyFill="1" applyBorder="1" applyAlignment="1">
      <alignment vertical="center"/>
    </xf>
    <xf numFmtId="44" fontId="0" fillId="4" borderId="51" xfId="1" applyFont="1" applyFill="1" applyBorder="1" applyAlignment="1">
      <alignment vertical="center"/>
    </xf>
    <xf numFmtId="44" fontId="0" fillId="4" borderId="32" xfId="1" applyFont="1" applyFill="1" applyBorder="1" applyAlignment="1">
      <alignment vertical="center"/>
    </xf>
    <xf numFmtId="44" fontId="0" fillId="4" borderId="52" xfId="1" applyFont="1" applyFill="1" applyBorder="1" applyAlignment="1">
      <alignment vertical="center"/>
    </xf>
    <xf numFmtId="44" fontId="0" fillId="4" borderId="62" xfId="1" applyFont="1" applyFill="1" applyBorder="1" applyAlignment="1">
      <alignment vertical="center"/>
    </xf>
    <xf numFmtId="44" fontId="0" fillId="4" borderId="63" xfId="1" applyFont="1" applyFill="1" applyBorder="1" applyAlignment="1">
      <alignment vertical="center"/>
    </xf>
    <xf numFmtId="44" fontId="0" fillId="4" borderId="64" xfId="1" applyFont="1" applyFill="1" applyBorder="1" applyAlignment="1">
      <alignment vertical="center"/>
    </xf>
    <xf numFmtId="44" fontId="2" fillId="4" borderId="79" xfId="1" applyFont="1" applyFill="1" applyBorder="1" applyAlignment="1">
      <alignment vertical="center"/>
    </xf>
    <xf numFmtId="44" fontId="2" fillId="4" borderId="80" xfId="1" applyFont="1" applyFill="1" applyBorder="1" applyAlignment="1">
      <alignment vertical="center"/>
    </xf>
    <xf numFmtId="44" fontId="2" fillId="4" borderId="81" xfId="1" applyFont="1" applyFill="1" applyBorder="1" applyAlignment="1">
      <alignment vertical="center"/>
    </xf>
    <xf numFmtId="44" fontId="2" fillId="4" borderId="14" xfId="1" applyFont="1" applyFill="1" applyBorder="1" applyAlignment="1">
      <alignment vertical="center"/>
    </xf>
    <xf numFmtId="0" fontId="3" fillId="2" borderId="65" xfId="1" applyNumberFormat="1" applyFont="1" applyFill="1" applyBorder="1" applyAlignment="1">
      <alignment vertical="center"/>
    </xf>
    <xf numFmtId="0" fontId="1" fillId="2" borderId="65" xfId="1" applyNumberFormat="1" applyFont="1" applyFill="1" applyBorder="1" applyAlignment="1">
      <alignment vertical="center"/>
    </xf>
    <xf numFmtId="44" fontId="1" fillId="2" borderId="66" xfId="1" applyFont="1" applyFill="1" applyBorder="1" applyAlignment="1">
      <alignment vertical="center"/>
    </xf>
    <xf numFmtId="44" fontId="1" fillId="2" borderId="67" xfId="1" applyFont="1" applyFill="1" applyBorder="1" applyAlignment="1">
      <alignment vertical="center"/>
    </xf>
    <xf numFmtId="44" fontId="1" fillId="2" borderId="68" xfId="1" applyFont="1" applyFill="1" applyBorder="1" applyAlignment="1">
      <alignment vertical="center"/>
    </xf>
    <xf numFmtId="44" fontId="2" fillId="2" borderId="12" xfId="1" applyFont="1" applyFill="1" applyBorder="1" applyAlignment="1">
      <alignment vertical="center"/>
    </xf>
    <xf numFmtId="0" fontId="0" fillId="0" borderId="0" xfId="1" applyNumberFormat="1" applyFont="1" applyAlignment="1">
      <alignment vertical="center"/>
    </xf>
    <xf numFmtId="0" fontId="12" fillId="4" borderId="25" xfId="1" applyNumberFormat="1" applyFont="1" applyFill="1" applyBorder="1" applyAlignment="1">
      <alignment vertical="center"/>
    </xf>
    <xf numFmtId="0" fontId="0" fillId="4" borderId="24" xfId="1" applyNumberFormat="1" applyFont="1" applyFill="1" applyBorder="1" applyAlignment="1">
      <alignment vertical="center"/>
    </xf>
    <xf numFmtId="0" fontId="7" fillId="4" borderId="72" xfId="1" applyNumberFormat="1" applyFont="1" applyFill="1" applyBorder="1" applyAlignment="1">
      <alignment vertical="center"/>
    </xf>
    <xf numFmtId="0" fontId="0" fillId="0" borderId="3" xfId="0" applyFill="1" applyBorder="1"/>
    <xf numFmtId="0" fontId="4" fillId="0" borderId="83" xfId="1" applyNumberFormat="1" applyFont="1" applyBorder="1" applyAlignment="1">
      <alignment vertical="center"/>
    </xf>
    <xf numFmtId="44" fontId="0" fillId="4" borderId="85" xfId="1" applyFont="1" applyFill="1" applyBorder="1" applyAlignment="1">
      <alignment vertical="center"/>
    </xf>
    <xf numFmtId="44" fontId="1" fillId="4" borderId="86" xfId="1" applyFont="1" applyFill="1" applyBorder="1" applyAlignment="1">
      <alignment vertical="center"/>
    </xf>
    <xf numFmtId="44" fontId="0" fillId="4" borderId="87" xfId="1" applyFont="1" applyFill="1" applyBorder="1" applyAlignment="1">
      <alignment vertical="center"/>
    </xf>
    <xf numFmtId="44" fontId="0" fillId="4" borderId="88" xfId="1" applyFont="1" applyFill="1" applyBorder="1" applyAlignment="1">
      <alignment vertical="center"/>
    </xf>
    <xf numFmtId="44" fontId="2" fillId="4" borderId="89" xfId="1" applyFont="1" applyFill="1" applyBorder="1" applyAlignment="1">
      <alignment vertical="center"/>
    </xf>
    <xf numFmtId="44" fontId="0" fillId="4" borderId="90" xfId="1" applyFont="1" applyFill="1" applyBorder="1" applyAlignment="1">
      <alignment vertical="center"/>
    </xf>
    <xf numFmtId="44" fontId="0" fillId="4" borderId="91" xfId="1" applyFont="1" applyFill="1" applyBorder="1" applyAlignment="1">
      <alignment vertical="center"/>
    </xf>
    <xf numFmtId="44" fontId="0" fillId="4" borderId="70" xfId="1" applyFont="1" applyFill="1" applyBorder="1" applyAlignment="1">
      <alignment vertical="center"/>
    </xf>
    <xf numFmtId="44" fontId="2" fillId="4" borderId="85" xfId="1" applyFont="1" applyFill="1" applyBorder="1" applyAlignment="1">
      <alignment vertical="center"/>
    </xf>
    <xf numFmtId="44" fontId="2" fillId="4" borderId="92" xfId="1" applyFont="1" applyFill="1" applyBorder="1" applyAlignment="1">
      <alignment vertical="center"/>
    </xf>
    <xf numFmtId="44" fontId="2" fillId="0" borderId="93" xfId="1" applyFont="1" applyBorder="1" applyAlignment="1">
      <alignment vertical="center"/>
    </xf>
    <xf numFmtId="44" fontId="5" fillId="0" borderId="70" xfId="1" applyFont="1" applyBorder="1" applyAlignment="1">
      <alignment vertical="center"/>
    </xf>
    <xf numFmtId="44" fontId="0" fillId="2" borderId="85" xfId="1" applyFont="1" applyFill="1" applyBorder="1" applyAlignment="1">
      <alignment vertical="center"/>
    </xf>
    <xf numFmtId="44" fontId="0" fillId="2" borderId="86" xfId="1" applyFont="1" applyFill="1" applyBorder="1" applyAlignment="1">
      <alignment vertical="center"/>
    </xf>
    <xf numFmtId="44" fontId="0" fillId="2" borderId="87" xfId="1" applyFont="1" applyFill="1" applyBorder="1" applyAlignment="1">
      <alignment vertical="center"/>
    </xf>
    <xf numFmtId="44" fontId="0" fillId="2" borderId="88" xfId="1" applyFont="1" applyFill="1" applyBorder="1" applyAlignment="1">
      <alignment vertical="center"/>
    </xf>
    <xf numFmtId="44" fontId="2" fillId="2" borderId="89" xfId="1" applyFont="1" applyFill="1" applyBorder="1" applyAlignment="1">
      <alignment vertical="center"/>
    </xf>
    <xf numFmtId="44" fontId="0" fillId="2" borderId="94" xfId="1" applyFont="1" applyFill="1" applyBorder="1" applyAlignment="1">
      <alignment vertical="center"/>
    </xf>
    <xf numFmtId="44" fontId="2" fillId="2" borderId="92" xfId="1" applyFont="1" applyFill="1" applyBorder="1" applyAlignment="1">
      <alignment vertical="center"/>
    </xf>
    <xf numFmtId="44" fontId="2" fillId="2" borderId="95" xfId="1" applyFont="1" applyFill="1" applyBorder="1" applyAlignment="1">
      <alignment vertical="center"/>
    </xf>
    <xf numFmtId="44" fontId="0" fillId="3" borderId="85" xfId="1" applyFont="1" applyFill="1" applyBorder="1" applyAlignment="1">
      <alignment vertical="center"/>
    </xf>
    <xf numFmtId="44" fontId="0" fillId="3" borderId="86" xfId="1" applyFont="1" applyFill="1" applyBorder="1" applyAlignment="1">
      <alignment vertical="center"/>
    </xf>
    <xf numFmtId="44" fontId="0" fillId="3" borderId="87" xfId="1" applyFont="1" applyFill="1" applyBorder="1" applyAlignment="1">
      <alignment vertical="center"/>
    </xf>
    <xf numFmtId="44" fontId="0" fillId="3" borderId="88" xfId="1" applyFont="1" applyFill="1" applyBorder="1" applyAlignment="1">
      <alignment vertical="center"/>
    </xf>
    <xf numFmtId="44" fontId="2" fillId="3" borderId="89" xfId="1" applyFont="1" applyFill="1" applyBorder="1" applyAlignment="1">
      <alignment vertical="center"/>
    </xf>
    <xf numFmtId="44" fontId="0" fillId="3" borderId="94" xfId="1" applyFont="1" applyFill="1" applyBorder="1" applyAlignment="1">
      <alignment vertical="center"/>
    </xf>
    <xf numFmtId="44" fontId="2" fillId="3" borderId="92" xfId="1" applyFont="1" applyFill="1" applyBorder="1" applyAlignment="1">
      <alignment vertical="center"/>
    </xf>
    <xf numFmtId="44" fontId="2" fillId="3" borderId="95" xfId="1" applyFont="1" applyFill="1" applyBorder="1" applyAlignment="1">
      <alignment vertical="center"/>
    </xf>
    <xf numFmtId="44" fontId="0" fillId="3" borderId="82" xfId="1" applyFont="1" applyFill="1" applyBorder="1" applyAlignment="1">
      <alignment vertical="center"/>
    </xf>
    <xf numFmtId="44" fontId="3" fillId="0" borderId="70" xfId="1" applyFont="1" applyBorder="1" applyAlignment="1">
      <alignment vertical="center" wrapText="1"/>
    </xf>
    <xf numFmtId="0" fontId="3" fillId="0" borderId="82" xfId="1" applyNumberFormat="1" applyFont="1" applyBorder="1" applyAlignment="1">
      <alignment vertical="center" wrapText="1"/>
    </xf>
    <xf numFmtId="49" fontId="13" fillId="0" borderId="0" xfId="1" applyNumberFormat="1" applyFont="1" applyAlignment="1">
      <alignment vertical="center"/>
    </xf>
    <xf numFmtId="44" fontId="0" fillId="0" borderId="29" xfId="1" applyFont="1" applyFill="1" applyBorder="1" applyAlignment="1">
      <alignment vertical="center"/>
    </xf>
    <xf numFmtId="44" fontId="0" fillId="0" borderId="46" xfId="1" applyFont="1" applyFill="1" applyBorder="1" applyAlignment="1">
      <alignment vertical="center"/>
    </xf>
    <xf numFmtId="44" fontId="0" fillId="0" borderId="45" xfId="1" applyFont="1" applyFill="1" applyBorder="1" applyAlignment="1">
      <alignment vertical="center"/>
    </xf>
    <xf numFmtId="0" fontId="2" fillId="0" borderId="10" xfId="0" applyFont="1" applyBorder="1"/>
    <xf numFmtId="0" fontId="0" fillId="0" borderId="11" xfId="0" applyBorder="1"/>
    <xf numFmtId="0" fontId="0" fillId="0" borderId="12" xfId="0" applyBorder="1"/>
    <xf numFmtId="0" fontId="2" fillId="0" borderId="13" xfId="0" applyFont="1" applyBorder="1"/>
    <xf numFmtId="0" fontId="0" fillId="0" borderId="0" xfId="0" applyBorder="1"/>
    <xf numFmtId="0" fontId="0" fillId="0" borderId="14" xfId="0" applyBorder="1"/>
    <xf numFmtId="0" fontId="2" fillId="0" borderId="15" xfId="0" applyFont="1" applyBorder="1"/>
    <xf numFmtId="0" fontId="0" fillId="0" borderId="16" xfId="0" applyBorder="1"/>
    <xf numFmtId="0" fontId="0" fillId="0" borderId="96" xfId="0" applyBorder="1"/>
    <xf numFmtId="0" fontId="13" fillId="0" borderId="0" xfId="0" applyFont="1"/>
    <xf numFmtId="44" fontId="2" fillId="4" borderId="93" xfId="1" applyFont="1" applyFill="1" applyBorder="1" applyAlignment="1">
      <alignment vertical="center"/>
    </xf>
    <xf numFmtId="0" fontId="3" fillId="0" borderId="20" xfId="1" applyNumberFormat="1" applyFont="1" applyBorder="1" applyAlignment="1">
      <alignment horizontal="left" vertical="center"/>
    </xf>
    <xf numFmtId="44" fontId="3" fillId="0" borderId="19" xfId="1" applyFont="1" applyBorder="1" applyAlignment="1">
      <alignment horizontal="left" vertical="center" wrapText="1"/>
    </xf>
    <xf numFmtId="44" fontId="3" fillId="0" borderId="20" xfId="1" applyFont="1" applyBorder="1" applyAlignment="1">
      <alignment horizontal="left" vertical="center" wrapText="1"/>
    </xf>
    <xf numFmtId="44" fontId="3" fillId="0" borderId="21" xfId="1" applyFont="1" applyBorder="1" applyAlignment="1">
      <alignment horizontal="left" vertical="center" wrapText="1"/>
    </xf>
    <xf numFmtId="0" fontId="8" fillId="4" borderId="10" xfId="1" applyNumberFormat="1" applyFont="1" applyFill="1" applyBorder="1" applyAlignment="1">
      <alignment horizontal="center" vertical="center" textRotation="90" wrapText="1"/>
    </xf>
    <xf numFmtId="0" fontId="8" fillId="4" borderId="13" xfId="1" applyNumberFormat="1" applyFont="1" applyFill="1" applyBorder="1" applyAlignment="1">
      <alignment horizontal="center" vertical="center" textRotation="90" wrapText="1"/>
    </xf>
    <xf numFmtId="0" fontId="8" fillId="4" borderId="15" xfId="1" applyNumberFormat="1" applyFont="1" applyFill="1" applyBorder="1" applyAlignment="1">
      <alignment horizontal="center" vertical="center" textRotation="90" wrapText="1"/>
    </xf>
    <xf numFmtId="0" fontId="8" fillId="3" borderId="10" xfId="1" applyNumberFormat="1" applyFont="1" applyFill="1" applyBorder="1" applyAlignment="1">
      <alignment horizontal="center" vertical="center" textRotation="90"/>
    </xf>
    <xf numFmtId="0" fontId="8" fillId="3" borderId="13" xfId="1" applyNumberFormat="1" applyFont="1" applyFill="1" applyBorder="1" applyAlignment="1">
      <alignment horizontal="center" vertical="center" textRotation="90"/>
    </xf>
    <xf numFmtId="0" fontId="8" fillId="3" borderId="15" xfId="1" applyNumberFormat="1" applyFont="1" applyFill="1" applyBorder="1" applyAlignment="1">
      <alignment horizontal="center" vertical="center" textRotation="90"/>
    </xf>
    <xf numFmtId="0" fontId="3" fillId="4" borderId="17" xfId="1" applyNumberFormat="1" applyFont="1" applyFill="1" applyBorder="1" applyAlignment="1">
      <alignment horizontal="left" vertical="center"/>
    </xf>
    <xf numFmtId="0" fontId="3" fillId="4" borderId="23" xfId="1" applyNumberFormat="1" applyFont="1" applyFill="1" applyBorder="1" applyAlignment="1">
      <alignment horizontal="left" vertical="center"/>
    </xf>
    <xf numFmtId="0" fontId="3" fillId="4" borderId="18" xfId="1" applyNumberFormat="1" applyFont="1" applyFill="1" applyBorder="1" applyAlignment="1">
      <alignment horizontal="left" vertical="center"/>
    </xf>
    <xf numFmtId="0" fontId="3" fillId="3" borderId="17" xfId="1" applyNumberFormat="1" applyFont="1" applyFill="1" applyBorder="1" applyAlignment="1">
      <alignment horizontal="left" vertical="center"/>
    </xf>
    <xf numFmtId="0" fontId="3" fillId="3" borderId="23" xfId="1" applyNumberFormat="1" applyFont="1" applyFill="1" applyBorder="1" applyAlignment="1">
      <alignment horizontal="left" vertical="center"/>
    </xf>
    <xf numFmtId="0" fontId="3" fillId="3" borderId="18" xfId="1" applyNumberFormat="1" applyFont="1" applyFill="1" applyBorder="1" applyAlignment="1">
      <alignment horizontal="left" vertical="center"/>
    </xf>
    <xf numFmtId="0" fontId="3" fillId="3" borderId="17" xfId="1" applyNumberFormat="1" applyFont="1" applyFill="1" applyBorder="1" applyAlignment="1">
      <alignment horizontal="left" vertical="center" wrapText="1"/>
    </xf>
    <xf numFmtId="0" fontId="9" fillId="3" borderId="10" xfId="1" applyNumberFormat="1" applyFont="1" applyFill="1" applyBorder="1" applyAlignment="1">
      <alignment horizontal="center" vertical="center" textRotation="90" wrapText="1"/>
    </xf>
    <xf numFmtId="0" fontId="9" fillId="3" borderId="15" xfId="1" applyNumberFormat="1" applyFont="1" applyFill="1" applyBorder="1" applyAlignment="1">
      <alignment horizontal="center" vertical="center" textRotation="90"/>
    </xf>
    <xf numFmtId="0" fontId="9" fillId="2" borderId="10" xfId="1" applyNumberFormat="1" applyFont="1" applyFill="1" applyBorder="1" applyAlignment="1">
      <alignment horizontal="center" vertical="center" textRotation="90" wrapText="1"/>
    </xf>
    <xf numFmtId="0" fontId="9" fillId="2" borderId="15" xfId="1" applyNumberFormat="1" applyFont="1" applyFill="1" applyBorder="1" applyAlignment="1">
      <alignment horizontal="center" vertical="center" textRotation="90"/>
    </xf>
    <xf numFmtId="44" fontId="0" fillId="0" borderId="0" xfId="1" applyFont="1" applyBorder="1" applyAlignment="1">
      <alignment horizontal="center" vertical="center"/>
    </xf>
    <xf numFmtId="44" fontId="0" fillId="0" borderId="37" xfId="1" applyFont="1" applyBorder="1" applyAlignment="1">
      <alignment horizontal="center" vertical="center"/>
    </xf>
    <xf numFmtId="44" fontId="0" fillId="0" borderId="0" xfId="1" applyFont="1" applyAlignment="1">
      <alignment horizontal="center" vertical="center"/>
    </xf>
    <xf numFmtId="0" fontId="8" fillId="3" borderId="10" xfId="1" applyNumberFormat="1" applyFont="1" applyFill="1" applyBorder="1" applyAlignment="1">
      <alignment horizontal="center" vertical="center" textRotation="90" wrapText="1"/>
    </xf>
    <xf numFmtId="0" fontId="3" fillId="4" borderId="11" xfId="1" applyNumberFormat="1" applyFont="1" applyFill="1" applyBorder="1" applyAlignment="1">
      <alignment horizontal="left" vertical="center"/>
    </xf>
    <xf numFmtId="0" fontId="3" fillId="4" borderId="0" xfId="1" applyNumberFormat="1" applyFont="1" applyFill="1" applyBorder="1" applyAlignment="1">
      <alignment horizontal="left" vertical="center"/>
    </xf>
    <xf numFmtId="0" fontId="3" fillId="4" borderId="37" xfId="1" applyNumberFormat="1" applyFont="1" applyFill="1" applyBorder="1" applyAlignment="1">
      <alignment horizontal="left" vertical="center"/>
    </xf>
    <xf numFmtId="0" fontId="8" fillId="2" borderId="10" xfId="1" applyNumberFormat="1" applyFont="1" applyFill="1" applyBorder="1" applyAlignment="1">
      <alignment horizontal="center" vertical="center" textRotation="90"/>
    </xf>
    <xf numFmtId="0" fontId="8" fillId="2" borderId="13" xfId="1" applyNumberFormat="1" applyFont="1" applyFill="1" applyBorder="1" applyAlignment="1">
      <alignment horizontal="center" vertical="center" textRotation="90"/>
    </xf>
    <xf numFmtId="0" fontId="8" fillId="2" borderId="15" xfId="1" applyNumberFormat="1" applyFont="1" applyFill="1" applyBorder="1" applyAlignment="1">
      <alignment horizontal="center" vertical="center" textRotation="90"/>
    </xf>
    <xf numFmtId="0" fontId="3" fillId="2" borderId="17" xfId="1" applyNumberFormat="1" applyFont="1" applyFill="1" applyBorder="1" applyAlignment="1">
      <alignment horizontal="left" vertical="center"/>
    </xf>
    <xf numFmtId="0" fontId="3" fillId="2" borderId="23" xfId="1" applyNumberFormat="1" applyFont="1" applyFill="1" applyBorder="1" applyAlignment="1">
      <alignment horizontal="left" vertical="center"/>
    </xf>
    <xf numFmtId="0" fontId="3" fillId="2" borderId="18" xfId="1" applyNumberFormat="1" applyFont="1" applyFill="1" applyBorder="1" applyAlignment="1">
      <alignment horizontal="left" vertical="center"/>
    </xf>
    <xf numFmtId="44" fontId="0" fillId="5" borderId="84" xfId="1" applyFont="1" applyFill="1" applyBorder="1" applyAlignment="1">
      <alignment vertical="center"/>
    </xf>
    <xf numFmtId="44" fontId="1" fillId="5" borderId="47" xfId="1" applyFont="1" applyFill="1" applyBorder="1" applyAlignment="1">
      <alignment vertical="center"/>
    </xf>
    <xf numFmtId="44" fontId="0" fillId="5" borderId="49" xfId="1" applyFont="1" applyFill="1" applyBorder="1" applyAlignment="1">
      <alignment vertical="center"/>
    </xf>
    <xf numFmtId="44" fontId="0" fillId="5" borderId="45" xfId="1" applyFont="1" applyFill="1" applyBorder="1" applyAlignment="1">
      <alignment vertical="center"/>
    </xf>
    <xf numFmtId="44" fontId="0" fillId="5" borderId="47" xfId="1" applyFont="1" applyFill="1" applyBorder="1" applyAlignment="1">
      <alignment vertical="center"/>
    </xf>
    <xf numFmtId="44" fontId="0" fillId="5" borderId="73" xfId="1" applyFont="1" applyFill="1" applyBorder="1" applyAlignment="1">
      <alignment vertical="center"/>
    </xf>
  </cellXfs>
  <cellStyles count="2">
    <cellStyle name="Standard" xfId="0" builtinId="0"/>
    <cellStyle name="Währung" xfId="1" builtinId="4"/>
  </cellStyles>
  <dxfs count="14">
    <dxf>
      <font>
        <color rgb="FF00B050"/>
      </font>
      <fill>
        <patternFill>
          <bgColor theme="9" tint="0.79998168889431442"/>
        </patternFill>
      </fill>
    </dxf>
    <dxf>
      <font>
        <color rgb="FFFF0000"/>
      </font>
      <fill>
        <patternFill>
          <bgColor rgb="FFFFCCCC"/>
        </patternFill>
      </fill>
    </dxf>
    <dxf>
      <font>
        <color rgb="FF00B050"/>
      </font>
      <fill>
        <patternFill>
          <bgColor theme="9" tint="0.79998168889431442"/>
        </patternFill>
      </fill>
    </dxf>
    <dxf>
      <font>
        <color rgb="FFFF0000"/>
      </font>
      <fill>
        <patternFill>
          <bgColor rgb="FFFFCCCC"/>
        </patternFill>
      </fill>
    </dxf>
    <dxf>
      <font>
        <color rgb="FF00B050"/>
      </font>
      <fill>
        <patternFill>
          <bgColor theme="9" tint="0.79998168889431442"/>
        </patternFill>
      </fill>
    </dxf>
    <dxf>
      <font>
        <color rgb="FFFF0000"/>
      </font>
      <fill>
        <patternFill>
          <bgColor rgb="FFFFCCCC"/>
        </patternFill>
      </fill>
    </dxf>
    <dxf>
      <font>
        <color rgb="FF00B050"/>
      </font>
      <fill>
        <patternFill>
          <bgColor theme="9" tint="0.79998168889431442"/>
        </patternFill>
      </fill>
    </dxf>
    <dxf>
      <font>
        <color rgb="FFFF0000"/>
      </font>
      <fill>
        <patternFill>
          <bgColor rgb="FFFFCCCC"/>
        </patternFill>
      </fill>
    </dxf>
    <dxf>
      <font>
        <color rgb="FF00B050"/>
      </font>
      <fill>
        <patternFill>
          <bgColor theme="9" tint="0.79998168889431442"/>
        </patternFill>
      </fill>
    </dxf>
    <dxf>
      <font>
        <color rgb="FFFF0000"/>
      </font>
      <fill>
        <patternFill>
          <bgColor rgb="FFFFCCCC"/>
        </patternFill>
      </fill>
    </dxf>
    <dxf>
      <font>
        <color rgb="FF00B050"/>
      </font>
      <fill>
        <patternFill>
          <bgColor theme="9" tint="0.79998168889431442"/>
        </patternFill>
      </fill>
    </dxf>
    <dxf>
      <font>
        <color rgb="FFFF0000"/>
      </font>
      <fill>
        <patternFill>
          <bgColor rgb="FFFFCCCC"/>
        </patternFill>
      </fill>
    </dxf>
    <dxf>
      <font>
        <color rgb="FF00B050"/>
      </font>
      <fill>
        <patternFill>
          <bgColor theme="9" tint="0.79998168889431442"/>
        </patternFill>
      </fill>
    </dxf>
    <dxf>
      <font>
        <color rgb="FFFF0000"/>
      </font>
      <fill>
        <patternFill>
          <bgColor rgb="FFFFCCCC"/>
        </patternFill>
      </fill>
    </dxf>
  </dxfs>
  <tableStyles count="0" defaultTableStyle="TableStyleMedium2" defaultPivotStyle="PivotStyleLight16"/>
  <colors>
    <mruColors>
      <color rgb="FFFDFD55"/>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O33"/>
  <sheetViews>
    <sheetView tabSelected="1" topLeftCell="A8" workbookViewId="0">
      <selection activeCell="E21" sqref="E21"/>
    </sheetView>
  </sheetViews>
  <sheetFormatPr baseColWidth="10" defaultRowHeight="14.4" x14ac:dyDescent="0.3"/>
  <sheetData>
    <row r="1" spans="1:1" x14ac:dyDescent="0.3">
      <c r="A1" s="234" t="s">
        <v>70</v>
      </c>
    </row>
    <row r="3" spans="1:1" x14ac:dyDescent="0.3">
      <c r="A3" t="s">
        <v>79</v>
      </c>
    </row>
    <row r="5" spans="1:1" x14ac:dyDescent="0.3">
      <c r="A5" t="s">
        <v>95</v>
      </c>
    </row>
    <row r="6" spans="1:1" x14ac:dyDescent="0.3">
      <c r="A6" t="s">
        <v>80</v>
      </c>
    </row>
    <row r="7" spans="1:1" x14ac:dyDescent="0.3">
      <c r="A7" t="s">
        <v>81</v>
      </c>
    </row>
    <row r="9" spans="1:1" x14ac:dyDescent="0.3">
      <c r="A9" t="s">
        <v>71</v>
      </c>
    </row>
    <row r="10" spans="1:1" x14ac:dyDescent="0.3">
      <c r="A10" t="s">
        <v>96</v>
      </c>
    </row>
    <row r="11" spans="1:1" x14ac:dyDescent="0.3">
      <c r="A11" t="s">
        <v>72</v>
      </c>
    </row>
    <row r="13" spans="1:1" x14ac:dyDescent="0.3">
      <c r="A13" t="s">
        <v>74</v>
      </c>
    </row>
    <row r="14" spans="1:1" x14ac:dyDescent="0.3">
      <c r="A14" t="s">
        <v>75</v>
      </c>
    </row>
    <row r="15" spans="1:1" x14ac:dyDescent="0.3">
      <c r="A15" t="s">
        <v>73</v>
      </c>
    </row>
    <row r="17" spans="1:15" x14ac:dyDescent="0.3">
      <c r="A17" t="s">
        <v>76</v>
      </c>
    </row>
    <row r="18" spans="1:15" x14ac:dyDescent="0.3">
      <c r="A18" t="s">
        <v>77</v>
      </c>
    </row>
    <row r="20" spans="1:15" x14ac:dyDescent="0.3">
      <c r="A20" t="s">
        <v>78</v>
      </c>
    </row>
    <row r="22" spans="1:15" x14ac:dyDescent="0.3">
      <c r="A22" t="s">
        <v>82</v>
      </c>
    </row>
    <row r="23" spans="1:15" ht="15" thickBot="1" x14ac:dyDescent="0.35"/>
    <row r="24" spans="1:15" x14ac:dyDescent="0.3">
      <c r="A24" s="225" t="s">
        <v>83</v>
      </c>
      <c r="B24" s="226"/>
      <c r="C24" s="226"/>
      <c r="D24" s="226"/>
      <c r="E24" s="226"/>
      <c r="F24" s="226"/>
      <c r="G24" s="226"/>
      <c r="H24" s="226"/>
      <c r="I24" s="226"/>
      <c r="J24" s="226"/>
      <c r="K24" s="226"/>
      <c r="L24" s="226"/>
      <c r="M24" s="226"/>
      <c r="N24" s="226"/>
      <c r="O24" s="227"/>
    </row>
    <row r="25" spans="1:15" x14ac:dyDescent="0.3">
      <c r="A25" s="228" t="s">
        <v>84</v>
      </c>
      <c r="B25" s="229"/>
      <c r="C25" s="229"/>
      <c r="D25" s="229"/>
      <c r="E25" s="229"/>
      <c r="F25" s="229"/>
      <c r="G25" s="229"/>
      <c r="H25" s="229"/>
      <c r="I25" s="229"/>
      <c r="J25" s="229"/>
      <c r="K25" s="229"/>
      <c r="L25" s="229"/>
      <c r="M25" s="229"/>
      <c r="N25" s="229"/>
      <c r="O25" s="230"/>
    </row>
    <row r="26" spans="1:15" x14ac:dyDescent="0.3">
      <c r="A26" s="228" t="s">
        <v>97</v>
      </c>
      <c r="B26" s="229"/>
      <c r="C26" s="229"/>
      <c r="D26" s="229"/>
      <c r="E26" s="229"/>
      <c r="F26" s="229"/>
      <c r="G26" s="229"/>
      <c r="H26" s="229"/>
      <c r="I26" s="229"/>
      <c r="J26" s="229"/>
      <c r="K26" s="229"/>
      <c r="L26" s="229"/>
      <c r="M26" s="229"/>
      <c r="N26" s="229"/>
      <c r="O26" s="230"/>
    </row>
    <row r="27" spans="1:15" x14ac:dyDescent="0.3">
      <c r="A27" s="228" t="s">
        <v>85</v>
      </c>
      <c r="B27" s="229"/>
      <c r="C27" s="229"/>
      <c r="D27" s="229"/>
      <c r="E27" s="229"/>
      <c r="F27" s="229"/>
      <c r="G27" s="229"/>
      <c r="H27" s="229"/>
      <c r="I27" s="229"/>
      <c r="J27" s="229"/>
      <c r="K27" s="229"/>
      <c r="L27" s="229"/>
      <c r="M27" s="229"/>
      <c r="N27" s="229"/>
      <c r="O27" s="230"/>
    </row>
    <row r="28" spans="1:15" x14ac:dyDescent="0.3">
      <c r="A28" s="228" t="s">
        <v>86</v>
      </c>
      <c r="B28" s="229"/>
      <c r="C28" s="229"/>
      <c r="D28" s="229"/>
      <c r="E28" s="229"/>
      <c r="F28" s="229"/>
      <c r="G28" s="229"/>
      <c r="H28" s="229"/>
      <c r="I28" s="229"/>
      <c r="J28" s="229"/>
      <c r="K28" s="229"/>
      <c r="L28" s="229"/>
      <c r="M28" s="229"/>
      <c r="N28" s="229"/>
      <c r="O28" s="230"/>
    </row>
    <row r="29" spans="1:15" x14ac:dyDescent="0.3">
      <c r="A29" s="228" t="s">
        <v>87</v>
      </c>
      <c r="B29" s="229"/>
      <c r="C29" s="229"/>
      <c r="D29" s="229"/>
      <c r="E29" s="229"/>
      <c r="F29" s="229"/>
      <c r="G29" s="229"/>
      <c r="H29" s="229"/>
      <c r="I29" s="229"/>
      <c r="J29" s="229"/>
      <c r="K29" s="229"/>
      <c r="L29" s="229"/>
      <c r="M29" s="229"/>
      <c r="N29" s="229"/>
      <c r="O29" s="230"/>
    </row>
    <row r="30" spans="1:15" x14ac:dyDescent="0.3">
      <c r="A30" s="228" t="s">
        <v>88</v>
      </c>
      <c r="B30" s="229"/>
      <c r="C30" s="229"/>
      <c r="D30" s="229"/>
      <c r="E30" s="229"/>
      <c r="F30" s="229"/>
      <c r="G30" s="229"/>
      <c r="H30" s="229"/>
      <c r="I30" s="229"/>
      <c r="J30" s="229"/>
      <c r="K30" s="229"/>
      <c r="L30" s="229"/>
      <c r="M30" s="229"/>
      <c r="N30" s="229"/>
      <c r="O30" s="230"/>
    </row>
    <row r="31" spans="1:15" x14ac:dyDescent="0.3">
      <c r="A31" s="228" t="s">
        <v>89</v>
      </c>
      <c r="B31" s="229"/>
      <c r="C31" s="229"/>
      <c r="D31" s="229"/>
      <c r="E31" s="229"/>
      <c r="F31" s="229"/>
      <c r="G31" s="229"/>
      <c r="H31" s="229"/>
      <c r="I31" s="229"/>
      <c r="J31" s="229"/>
      <c r="K31" s="229"/>
      <c r="L31" s="229"/>
      <c r="M31" s="229"/>
      <c r="N31" s="229"/>
      <c r="O31" s="230"/>
    </row>
    <row r="32" spans="1:15" x14ac:dyDescent="0.3">
      <c r="A32" s="228" t="s">
        <v>90</v>
      </c>
      <c r="B32" s="229"/>
      <c r="C32" s="229"/>
      <c r="D32" s="229"/>
      <c r="E32" s="229"/>
      <c r="F32" s="229"/>
      <c r="G32" s="229"/>
      <c r="H32" s="229"/>
      <c r="I32" s="229"/>
      <c r="J32" s="229"/>
      <c r="K32" s="229"/>
      <c r="L32" s="229"/>
      <c r="M32" s="229"/>
      <c r="N32" s="229"/>
      <c r="O32" s="230"/>
    </row>
    <row r="33" spans="1:15" ht="15" thickBot="1" x14ac:dyDescent="0.35">
      <c r="A33" s="231" t="s">
        <v>91</v>
      </c>
      <c r="B33" s="232"/>
      <c r="C33" s="232"/>
      <c r="D33" s="232"/>
      <c r="E33" s="232"/>
      <c r="F33" s="232"/>
      <c r="G33" s="232"/>
      <c r="H33" s="232"/>
      <c r="I33" s="232"/>
      <c r="J33" s="232"/>
      <c r="K33" s="232"/>
      <c r="L33" s="232"/>
      <c r="M33" s="232"/>
      <c r="N33" s="232"/>
      <c r="O33" s="233"/>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4"/>
  <sheetViews>
    <sheetView showGridLines="0" workbookViewId="0">
      <selection activeCell="D1" sqref="D1"/>
    </sheetView>
  </sheetViews>
  <sheetFormatPr baseColWidth="10" defaultRowHeight="14.4" x14ac:dyDescent="0.3"/>
  <cols>
    <col min="1" max="1" width="11.44140625" style="3" customWidth="1"/>
    <col min="2" max="2" width="21.44140625" style="4" customWidth="1"/>
    <col min="3" max="3" width="47.109375" style="5" customWidth="1"/>
    <col min="5" max="5" width="5.6640625" style="2" customWidth="1"/>
    <col min="6" max="6" width="11.44140625" style="3" customWidth="1"/>
    <col min="7" max="7" width="15.6640625" style="4" customWidth="1"/>
    <col min="8" max="8" width="47.109375" style="5" customWidth="1"/>
  </cols>
  <sheetData>
    <row r="1" spans="1:8" s="17" customFormat="1" ht="15.6" x14ac:dyDescent="0.3">
      <c r="A1" s="14" t="s">
        <v>30</v>
      </c>
      <c r="B1" s="15"/>
      <c r="C1" s="16"/>
      <c r="E1" s="18" t="s">
        <v>31</v>
      </c>
      <c r="F1" s="19"/>
      <c r="G1" s="15"/>
      <c r="H1" s="16"/>
    </row>
    <row r="2" spans="1:8" s="1" customFormat="1" ht="15" thickBot="1" x14ac:dyDescent="0.35">
      <c r="A2" s="11" t="s">
        <v>1</v>
      </c>
      <c r="B2" s="12" t="s">
        <v>4</v>
      </c>
      <c r="C2" s="13" t="s">
        <v>3</v>
      </c>
      <c r="E2" s="10" t="s">
        <v>0</v>
      </c>
      <c r="F2" s="11" t="s">
        <v>1</v>
      </c>
      <c r="G2" s="12" t="s">
        <v>2</v>
      </c>
      <c r="H2" s="13" t="s">
        <v>3</v>
      </c>
    </row>
    <row r="3" spans="1:8" x14ac:dyDescent="0.3">
      <c r="E3" s="6"/>
      <c r="F3" s="7"/>
      <c r="G3" s="8"/>
      <c r="H3" s="9"/>
    </row>
    <row r="4" spans="1:8" x14ac:dyDescent="0.3">
      <c r="E4" s="6"/>
      <c r="F4" s="7"/>
      <c r="H4" s="9"/>
    </row>
  </sheetData>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Kontoübersicht!$V$16:$V$24</xm:f>
          </x14:formula1>
          <xm:sqref>G3:G1048576</xm:sqref>
        </x14:dataValidation>
        <x14:dataValidation type="list" allowBlank="1" showInputMessage="1" showErrorMessage="1">
          <x14:formula1>
            <xm:f>Kontoübersicht!$V$5:$V$7</xm:f>
          </x14:formula1>
          <xm:sqref>B3:B1048576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4"/>
  <sheetViews>
    <sheetView showGridLines="0" workbookViewId="0">
      <selection activeCell="D1" sqref="D1"/>
    </sheetView>
  </sheetViews>
  <sheetFormatPr baseColWidth="10" defaultRowHeight="14.4" x14ac:dyDescent="0.3"/>
  <cols>
    <col min="1" max="1" width="11.44140625" style="3" customWidth="1"/>
    <col min="2" max="2" width="21.44140625" style="4" customWidth="1"/>
    <col min="3" max="3" width="47.109375" style="5" customWidth="1"/>
    <col min="5" max="5" width="5.6640625" style="2" customWidth="1"/>
    <col min="6" max="6" width="11.44140625" style="3" customWidth="1"/>
    <col min="7" max="7" width="15.6640625" style="4" customWidth="1"/>
    <col min="8" max="8" width="47.109375" style="5" customWidth="1"/>
  </cols>
  <sheetData>
    <row r="1" spans="1:8" s="17" customFormat="1" ht="15.6" x14ac:dyDescent="0.3">
      <c r="A1" s="14" t="s">
        <v>30</v>
      </c>
      <c r="B1" s="15"/>
      <c r="C1" s="16"/>
      <c r="E1" s="18" t="s">
        <v>31</v>
      </c>
      <c r="F1" s="19"/>
      <c r="G1" s="15"/>
      <c r="H1" s="16"/>
    </row>
    <row r="2" spans="1:8" s="1" customFormat="1" ht="15" thickBot="1" x14ac:dyDescent="0.35">
      <c r="A2" s="11" t="s">
        <v>1</v>
      </c>
      <c r="B2" s="12" t="s">
        <v>4</v>
      </c>
      <c r="C2" s="13" t="s">
        <v>3</v>
      </c>
      <c r="E2" s="10" t="s">
        <v>0</v>
      </c>
      <c r="F2" s="11" t="s">
        <v>1</v>
      </c>
      <c r="G2" s="12" t="s">
        <v>2</v>
      </c>
      <c r="H2" s="13" t="s">
        <v>3</v>
      </c>
    </row>
    <row r="3" spans="1:8" x14ac:dyDescent="0.3">
      <c r="E3" s="6"/>
      <c r="F3" s="7"/>
      <c r="G3" s="8"/>
      <c r="H3" s="9"/>
    </row>
    <row r="4" spans="1:8" x14ac:dyDescent="0.3">
      <c r="E4" s="6"/>
      <c r="F4" s="7"/>
      <c r="H4" s="9"/>
    </row>
  </sheetData>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Kontoübersicht!$V$5:$V$7</xm:f>
          </x14:formula1>
          <xm:sqref>B3:B1048576</xm:sqref>
        </x14:dataValidation>
        <x14:dataValidation type="list" allowBlank="1" showInputMessage="1" showErrorMessage="1">
          <x14:formula1>
            <xm:f>Kontoübersicht!$V$16:$V$24</xm:f>
          </x14:formula1>
          <xm:sqref>G3:G1048576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4"/>
  <sheetViews>
    <sheetView showGridLines="0" workbookViewId="0">
      <selection activeCell="D1" sqref="D1"/>
    </sheetView>
  </sheetViews>
  <sheetFormatPr baseColWidth="10" defaultRowHeight="14.4" x14ac:dyDescent="0.3"/>
  <cols>
    <col min="1" max="1" width="11.44140625" style="3" customWidth="1"/>
    <col min="2" max="2" width="21.44140625" style="4" customWidth="1"/>
    <col min="3" max="3" width="47.109375" style="5" customWidth="1"/>
    <col min="5" max="5" width="5.6640625" style="2" customWidth="1"/>
    <col min="6" max="6" width="11.44140625" style="3" customWidth="1"/>
    <col min="7" max="7" width="15.6640625" style="4" customWidth="1"/>
    <col min="8" max="8" width="47.109375" style="5" customWidth="1"/>
  </cols>
  <sheetData>
    <row r="1" spans="1:8" s="17" customFormat="1" ht="15.6" x14ac:dyDescent="0.3">
      <c r="A1" s="14" t="s">
        <v>30</v>
      </c>
      <c r="B1" s="15"/>
      <c r="C1" s="16"/>
      <c r="E1" s="18" t="s">
        <v>31</v>
      </c>
      <c r="F1" s="19"/>
      <c r="G1" s="15"/>
      <c r="H1" s="16"/>
    </row>
    <row r="2" spans="1:8" s="1" customFormat="1" ht="15" thickBot="1" x14ac:dyDescent="0.35">
      <c r="A2" s="11" t="s">
        <v>1</v>
      </c>
      <c r="B2" s="12" t="s">
        <v>4</v>
      </c>
      <c r="C2" s="13" t="s">
        <v>3</v>
      </c>
      <c r="E2" s="10" t="s">
        <v>0</v>
      </c>
      <c r="F2" s="11" t="s">
        <v>1</v>
      </c>
      <c r="G2" s="12" t="s">
        <v>2</v>
      </c>
      <c r="H2" s="13" t="s">
        <v>3</v>
      </c>
    </row>
    <row r="3" spans="1:8" x14ac:dyDescent="0.3">
      <c r="E3" s="6"/>
      <c r="F3" s="7"/>
      <c r="G3" s="8"/>
      <c r="H3" s="9"/>
    </row>
    <row r="4" spans="1:8" x14ac:dyDescent="0.3">
      <c r="E4" s="6"/>
      <c r="F4" s="7"/>
      <c r="H4" s="9"/>
    </row>
  </sheetData>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Kontoübersicht!$V$16:$V$24</xm:f>
          </x14:formula1>
          <xm:sqref>G3:G1048576</xm:sqref>
        </x14:dataValidation>
        <x14:dataValidation type="list" allowBlank="1" showInputMessage="1" showErrorMessage="1">
          <x14:formula1>
            <xm:f>Kontoübersicht!$V$5:$V$7</xm:f>
          </x14:formula1>
          <xm:sqref>B3:B1048576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4"/>
  <sheetViews>
    <sheetView showGridLines="0" workbookViewId="0">
      <selection activeCell="D1" sqref="D1"/>
    </sheetView>
  </sheetViews>
  <sheetFormatPr baseColWidth="10" defaultRowHeight="14.4" x14ac:dyDescent="0.3"/>
  <cols>
    <col min="1" max="1" width="11.44140625" style="3" customWidth="1"/>
    <col min="2" max="2" width="21.44140625" style="4" customWidth="1"/>
    <col min="3" max="3" width="47.109375" style="5" customWidth="1"/>
    <col min="5" max="5" width="5.6640625" style="2" customWidth="1"/>
    <col min="6" max="6" width="11.44140625" style="3" customWidth="1"/>
    <col min="7" max="7" width="15.6640625" style="4" customWidth="1"/>
    <col min="8" max="8" width="47.109375" style="5" customWidth="1"/>
  </cols>
  <sheetData>
    <row r="1" spans="1:8" s="17" customFormat="1" ht="15.6" x14ac:dyDescent="0.3">
      <c r="A1" s="14" t="s">
        <v>30</v>
      </c>
      <c r="B1" s="15"/>
      <c r="C1" s="16"/>
      <c r="E1" s="18" t="s">
        <v>31</v>
      </c>
      <c r="F1" s="19"/>
      <c r="G1" s="15"/>
      <c r="H1" s="16"/>
    </row>
    <row r="2" spans="1:8" s="1" customFormat="1" ht="15" thickBot="1" x14ac:dyDescent="0.35">
      <c r="A2" s="11" t="s">
        <v>1</v>
      </c>
      <c r="B2" s="12" t="s">
        <v>4</v>
      </c>
      <c r="C2" s="13" t="s">
        <v>3</v>
      </c>
      <c r="E2" s="10" t="s">
        <v>0</v>
      </c>
      <c r="F2" s="11" t="s">
        <v>1</v>
      </c>
      <c r="G2" s="12" t="s">
        <v>2</v>
      </c>
      <c r="H2" s="13" t="s">
        <v>3</v>
      </c>
    </row>
    <row r="3" spans="1:8" x14ac:dyDescent="0.3">
      <c r="E3" s="6"/>
      <c r="F3" s="7"/>
      <c r="G3" s="8"/>
      <c r="H3" s="9"/>
    </row>
    <row r="4" spans="1:8" x14ac:dyDescent="0.3">
      <c r="E4" s="6"/>
      <c r="F4" s="7"/>
      <c r="H4" s="9"/>
    </row>
  </sheetData>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Kontoübersicht!$V$16:$V$24</xm:f>
          </x14:formula1>
          <xm:sqref>G3:G1048576</xm:sqref>
        </x14:dataValidation>
        <x14:dataValidation type="list" allowBlank="1" showInputMessage="1" showErrorMessage="1">
          <x14:formula1>
            <xm:f>Kontoübersicht!$V$5:$V$7</xm:f>
          </x14:formula1>
          <xm:sqref>B3:B1048576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4"/>
  <sheetViews>
    <sheetView showGridLines="0" workbookViewId="0">
      <selection activeCell="D1" sqref="D1"/>
    </sheetView>
  </sheetViews>
  <sheetFormatPr baseColWidth="10" defaultRowHeight="14.4" x14ac:dyDescent="0.3"/>
  <cols>
    <col min="1" max="1" width="11.44140625" style="3" customWidth="1"/>
    <col min="2" max="2" width="21.44140625" style="4" customWidth="1"/>
    <col min="3" max="3" width="47.109375" style="5" customWidth="1"/>
    <col min="5" max="5" width="5.6640625" style="2" customWidth="1"/>
    <col min="6" max="6" width="11.44140625" style="3" customWidth="1"/>
    <col min="7" max="7" width="15.6640625" style="4" customWidth="1"/>
    <col min="8" max="8" width="47.109375" style="5" customWidth="1"/>
  </cols>
  <sheetData>
    <row r="1" spans="1:8" s="17" customFormat="1" ht="15.6" x14ac:dyDescent="0.3">
      <c r="A1" s="14" t="s">
        <v>30</v>
      </c>
      <c r="B1" s="15"/>
      <c r="C1" s="16"/>
      <c r="E1" s="18" t="s">
        <v>31</v>
      </c>
      <c r="F1" s="19"/>
      <c r="G1" s="15"/>
      <c r="H1" s="16"/>
    </row>
    <row r="2" spans="1:8" s="1" customFormat="1" ht="15" thickBot="1" x14ac:dyDescent="0.35">
      <c r="A2" s="11" t="s">
        <v>1</v>
      </c>
      <c r="B2" s="12" t="s">
        <v>4</v>
      </c>
      <c r="C2" s="13" t="s">
        <v>3</v>
      </c>
      <c r="E2" s="10" t="s">
        <v>0</v>
      </c>
      <c r="F2" s="11" t="s">
        <v>1</v>
      </c>
      <c r="G2" s="12" t="s">
        <v>2</v>
      </c>
      <c r="H2" s="13" t="s">
        <v>3</v>
      </c>
    </row>
    <row r="3" spans="1:8" x14ac:dyDescent="0.3">
      <c r="E3" s="6"/>
      <c r="F3" s="7"/>
      <c r="G3" s="8"/>
      <c r="H3" s="9"/>
    </row>
    <row r="4" spans="1:8" x14ac:dyDescent="0.3">
      <c r="E4" s="6"/>
      <c r="F4" s="7"/>
      <c r="H4" s="9"/>
    </row>
  </sheetData>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Kontoübersicht!$V$5:$V$7</xm:f>
          </x14:formula1>
          <xm:sqref>B3:B1048576</xm:sqref>
        </x14:dataValidation>
        <x14:dataValidation type="list" allowBlank="1" showInputMessage="1" showErrorMessage="1">
          <x14:formula1>
            <xm:f>Kontoübersicht!$V$16:$V$24</xm:f>
          </x14:formula1>
          <xm:sqref>G3:G1048576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sheetPr>
  <dimension ref="A1:AD125"/>
  <sheetViews>
    <sheetView showGridLines="0" workbookViewId="0">
      <pane ySplit="1" topLeftCell="A37" activePane="bottomLeft" state="frozen"/>
      <selection pane="bottomLeft" activeCell="F66" activeCellId="8" sqref="E3 F5:F14 E27 F27 F29:F34 E46 F46 F48:F53 F66"/>
    </sheetView>
  </sheetViews>
  <sheetFormatPr baseColWidth="10" defaultColWidth="12.88671875" defaultRowHeight="15.6" outlineLevelRow="1" x14ac:dyDescent="0.3"/>
  <cols>
    <col min="1" max="1" width="7.109375" style="59" customWidth="1"/>
    <col min="2" max="2" width="12.88671875" style="25" customWidth="1"/>
    <col min="3" max="3" width="10" style="25" customWidth="1"/>
    <col min="4" max="4" width="34.6640625" style="60" bestFit="1" customWidth="1"/>
    <col min="5" max="5" width="14.33203125" style="61" bestFit="1" customWidth="1"/>
    <col min="6" max="29" width="12.88671875" style="38"/>
    <col min="30" max="30" width="12.88671875" style="65"/>
    <col min="31" max="16384" width="12.88671875" style="38"/>
  </cols>
  <sheetData>
    <row r="1" spans="1:30" s="25" customFormat="1" ht="31.8" thickBot="1" x14ac:dyDescent="0.35">
      <c r="A1" s="20" t="s">
        <v>29</v>
      </c>
      <c r="B1" s="236">
        <v>2025</v>
      </c>
      <c r="C1" s="236"/>
      <c r="D1" s="236"/>
      <c r="E1" s="220" t="s">
        <v>64</v>
      </c>
      <c r="F1" s="21" t="s">
        <v>6</v>
      </c>
      <c r="G1" s="22" t="s">
        <v>7</v>
      </c>
      <c r="H1" s="22" t="s">
        <v>8</v>
      </c>
      <c r="I1" s="22" t="s">
        <v>9</v>
      </c>
      <c r="J1" s="22" t="s">
        <v>10</v>
      </c>
      <c r="K1" s="22" t="s">
        <v>11</v>
      </c>
      <c r="L1" s="22" t="s">
        <v>12</v>
      </c>
      <c r="M1" s="22" t="s">
        <v>13</v>
      </c>
      <c r="N1" s="22" t="s">
        <v>14</v>
      </c>
      <c r="O1" s="22" t="s">
        <v>15</v>
      </c>
      <c r="P1" s="22" t="s">
        <v>16</v>
      </c>
      <c r="Q1" s="23" t="s">
        <v>17</v>
      </c>
      <c r="R1" s="24" t="s">
        <v>27</v>
      </c>
      <c r="T1" s="26" t="s">
        <v>39</v>
      </c>
      <c r="U1" s="27">
        <f ca="1">MONTH(TODAY())-1</f>
        <v>0</v>
      </c>
      <c r="V1" s="26"/>
      <c r="W1" s="26"/>
      <c r="X1" s="26"/>
      <c r="AA1" s="27"/>
      <c r="AD1" s="27"/>
    </row>
    <row r="2" spans="1:30" s="34" customFormat="1" ht="7.2" thickBot="1" x14ac:dyDescent="0.35">
      <c r="A2" s="28"/>
      <c r="B2" s="29"/>
      <c r="C2" s="29"/>
      <c r="D2" s="29"/>
      <c r="E2" s="189"/>
      <c r="F2" s="30"/>
      <c r="G2" s="31"/>
      <c r="H2" s="31"/>
      <c r="I2" s="31"/>
      <c r="J2" s="31"/>
      <c r="K2" s="31"/>
      <c r="L2" s="31"/>
      <c r="M2" s="31"/>
      <c r="N2" s="31"/>
      <c r="O2" s="31"/>
      <c r="P2" s="31"/>
      <c r="Q2" s="32"/>
      <c r="R2" s="33"/>
      <c r="T2" s="35"/>
      <c r="U2" s="35"/>
      <c r="V2" s="35"/>
      <c r="W2" s="35"/>
      <c r="X2" s="35"/>
      <c r="Y2" s="35"/>
      <c r="Z2" s="35"/>
      <c r="AA2" s="35"/>
      <c r="AB2" s="36"/>
      <c r="AD2" s="63"/>
    </row>
    <row r="3" spans="1:30" x14ac:dyDescent="0.3">
      <c r="A3" s="240" t="str">
        <f>V5</f>
        <v>Gemeinschaftskonto</v>
      </c>
      <c r="B3" s="246" t="s">
        <v>18</v>
      </c>
      <c r="C3" s="140" t="s">
        <v>65</v>
      </c>
      <c r="D3" s="141"/>
      <c r="E3" s="270">
        <v>1000</v>
      </c>
      <c r="F3" s="224">
        <f t="shared" ref="F3:Q3" si="0">F29+F48</f>
        <v>1500</v>
      </c>
      <c r="G3" s="222">
        <f t="shared" si="0"/>
        <v>1500</v>
      </c>
      <c r="H3" s="222">
        <f t="shared" si="0"/>
        <v>1500</v>
      </c>
      <c r="I3" s="222">
        <f t="shared" si="0"/>
        <v>1500</v>
      </c>
      <c r="J3" s="222">
        <f t="shared" si="0"/>
        <v>1500</v>
      </c>
      <c r="K3" s="222">
        <f t="shared" si="0"/>
        <v>1500</v>
      </c>
      <c r="L3" s="222">
        <f t="shared" si="0"/>
        <v>1500</v>
      </c>
      <c r="M3" s="222">
        <f t="shared" si="0"/>
        <v>1500</v>
      </c>
      <c r="N3" s="222">
        <f t="shared" si="0"/>
        <v>1500</v>
      </c>
      <c r="O3" s="222">
        <f t="shared" si="0"/>
        <v>1500</v>
      </c>
      <c r="P3" s="222">
        <f t="shared" si="0"/>
        <v>1500</v>
      </c>
      <c r="Q3" s="223">
        <f t="shared" si="0"/>
        <v>1500</v>
      </c>
      <c r="R3" s="153"/>
      <c r="S3" s="37" t="s">
        <v>37</v>
      </c>
      <c r="T3" s="37" t="s">
        <v>38</v>
      </c>
      <c r="V3" s="64" t="s">
        <v>42</v>
      </c>
      <c r="AD3" s="38"/>
    </row>
    <row r="4" spans="1:30" ht="16.2" thickBot="1" x14ac:dyDescent="0.35">
      <c r="A4" s="241"/>
      <c r="B4" s="247"/>
      <c r="C4" s="142" t="s">
        <v>66</v>
      </c>
      <c r="D4" s="143"/>
      <c r="E4" s="190"/>
      <c r="F4" s="154">
        <f ca="1">SUMIF(INDIRECT("'"&amp;F$1&amp;"'!$B$1"):INDIRECT("'"&amp;F$1&amp;"'!$B$100"),$A$3,INDIRECT("'"&amp;F$1&amp;"'!$A$1"):INDIRECT("'"&amp;F$1&amp;"'!$A$100"))</f>
        <v>0</v>
      </c>
      <c r="G4" s="155">
        <f ca="1">SUMIF(INDIRECT("'"&amp;G$1&amp;"'!$B$1"):INDIRECT("'"&amp;G$1&amp;"'!$B$100"),$A$3,INDIRECT("'"&amp;G$1&amp;"'!$A$1"):INDIRECT("'"&amp;G$1&amp;"'!$A$100"))</f>
        <v>0</v>
      </c>
      <c r="H4" s="155">
        <f ca="1">SUMIF(INDIRECT("'"&amp;H$1&amp;"'!$B$1"):INDIRECT("'"&amp;H$1&amp;"'!$B$100"),$A$3,INDIRECT("'"&amp;H$1&amp;"'!$A$1"):INDIRECT("'"&amp;H$1&amp;"'!$A$100"))</f>
        <v>0</v>
      </c>
      <c r="I4" s="155">
        <f ca="1">SUMIF(INDIRECT("'"&amp;I$1&amp;"'!$B$1"):INDIRECT("'"&amp;I$1&amp;"'!$B$100"),$A$3,INDIRECT("'"&amp;I$1&amp;"'!$A$1"):INDIRECT("'"&amp;I$1&amp;"'!$A$100"))</f>
        <v>0</v>
      </c>
      <c r="J4" s="155">
        <f ca="1">SUMIF(INDIRECT("'"&amp;J$1&amp;"'!$B$1"):INDIRECT("'"&amp;J$1&amp;"'!$B$100"),$A$3,INDIRECT("'"&amp;J$1&amp;"'!$A$1"):INDIRECT("'"&amp;J$1&amp;"'!$A$100"))</f>
        <v>0</v>
      </c>
      <c r="K4" s="155">
        <f ca="1">SUMIF(INDIRECT("'"&amp;K$1&amp;"'!$B$1"):INDIRECT("'"&amp;K$1&amp;"'!$B$100"),$A$3,INDIRECT("'"&amp;K$1&amp;"'!$A$1"):INDIRECT("'"&amp;K$1&amp;"'!$A$100"))</f>
        <v>0</v>
      </c>
      <c r="L4" s="155">
        <f ca="1">SUMIF(INDIRECT("'"&amp;L$1&amp;"'!$B$1"):INDIRECT("'"&amp;L$1&amp;"'!$B$100"),$A$3,INDIRECT("'"&amp;L$1&amp;"'!$A$1"):INDIRECT("'"&amp;L$1&amp;"'!$A$100"))</f>
        <v>0</v>
      </c>
      <c r="M4" s="155">
        <f ca="1">SUMIF(INDIRECT("'"&amp;M$1&amp;"'!$B$1"):INDIRECT("'"&amp;M$1&amp;"'!$B$100"),$A$3,INDIRECT("'"&amp;M$1&amp;"'!$A$1"):INDIRECT("'"&amp;M$1&amp;"'!$A$100"))</f>
        <v>0</v>
      </c>
      <c r="N4" s="155">
        <f ca="1">SUMIF(INDIRECT("'"&amp;N$1&amp;"'!$B$1"):INDIRECT("'"&amp;N$1&amp;"'!$B$100"),$A$3,INDIRECT("'"&amp;N$1&amp;"'!$A$1"):INDIRECT("'"&amp;N$1&amp;"'!$A$100"))</f>
        <v>0</v>
      </c>
      <c r="O4" s="155">
        <f ca="1">SUMIF(INDIRECT("'"&amp;O$1&amp;"'!$B$1"):INDIRECT("'"&amp;O$1&amp;"'!$B$100"),$A$3,INDIRECT("'"&amp;O$1&amp;"'!$A$1"):INDIRECT("'"&amp;O$1&amp;"'!$A$100"))</f>
        <v>0</v>
      </c>
      <c r="P4" s="155">
        <f ca="1">SUMIF(INDIRECT("'"&amp;P$1&amp;"'!$B$1"):INDIRECT("'"&amp;P$1&amp;"'!$B$100"),$A$3,INDIRECT("'"&amp;P$1&amp;"'!$A$1"):INDIRECT("'"&amp;P$1&amp;"'!$A$100"))</f>
        <v>0</v>
      </c>
      <c r="Q4" s="156">
        <f ca="1">SUMIF(INDIRECT("'"&amp;Q$1&amp;"'!$B$1"):INDIRECT("'"&amp;Q$1&amp;"'!$B$100"),$A$3,INDIRECT("'"&amp;Q$1&amp;"'!$A$1"):INDIRECT("'"&amp;Q$1&amp;"'!$A$100"))</f>
        <v>0</v>
      </c>
      <c r="R4" s="157"/>
      <c r="V4" s="64"/>
      <c r="AD4" s="38"/>
    </row>
    <row r="5" spans="1:30" ht="15" customHeight="1" outlineLevel="1" x14ac:dyDescent="0.3">
      <c r="A5" s="241"/>
      <c r="B5" s="246" t="s">
        <v>19</v>
      </c>
      <c r="C5" s="261" t="s">
        <v>20</v>
      </c>
      <c r="D5" s="186" t="s">
        <v>48</v>
      </c>
      <c r="E5" s="191"/>
      <c r="F5" s="271">
        <v>500</v>
      </c>
      <c r="G5" s="158">
        <f t="shared" ref="G5:Q5" si="1">F5</f>
        <v>500</v>
      </c>
      <c r="H5" s="158">
        <f t="shared" si="1"/>
        <v>500</v>
      </c>
      <c r="I5" s="158">
        <f t="shared" si="1"/>
        <v>500</v>
      </c>
      <c r="J5" s="158">
        <f t="shared" si="1"/>
        <v>500</v>
      </c>
      <c r="K5" s="158">
        <f t="shared" si="1"/>
        <v>500</v>
      </c>
      <c r="L5" s="158">
        <f t="shared" si="1"/>
        <v>500</v>
      </c>
      <c r="M5" s="158">
        <f t="shared" si="1"/>
        <v>500</v>
      </c>
      <c r="N5" s="158">
        <f t="shared" si="1"/>
        <v>500</v>
      </c>
      <c r="O5" s="158">
        <f t="shared" si="1"/>
        <v>500</v>
      </c>
      <c r="P5" s="158">
        <f t="shared" si="1"/>
        <v>500</v>
      </c>
      <c r="Q5" s="158">
        <f t="shared" si="1"/>
        <v>500</v>
      </c>
      <c r="R5" s="157"/>
      <c r="S5" s="38" t="e">
        <f ca="1">AVERAGE(INDIRECT("F5:"&amp;VLOOKUP($U$1,{1,"F";2,"G";3,"H";4,"I";5,"J";6,"K";7,"L";8,"M";9,"N";10,"O";11,"P";12,"Q"},2)&amp;"5"))</f>
        <v>#N/A</v>
      </c>
      <c r="T5" s="257" t="e">
        <f ca="1">SUM(S5:S15)</f>
        <v>#N/A</v>
      </c>
      <c r="U5" s="39"/>
      <c r="V5" s="64" t="s">
        <v>5</v>
      </c>
      <c r="AD5" s="38"/>
    </row>
    <row r="6" spans="1:30" ht="15" customHeight="1" outlineLevel="1" x14ac:dyDescent="0.3">
      <c r="A6" s="241"/>
      <c r="B6" s="248"/>
      <c r="C6" s="262"/>
      <c r="D6" s="144" t="s">
        <v>54</v>
      </c>
      <c r="E6" s="192"/>
      <c r="F6" s="272"/>
      <c r="G6" s="159">
        <f t="shared" ref="G6:Q8" si="2">F6</f>
        <v>0</v>
      </c>
      <c r="H6" s="159">
        <f t="shared" si="2"/>
        <v>0</v>
      </c>
      <c r="I6" s="159">
        <f t="shared" si="2"/>
        <v>0</v>
      </c>
      <c r="J6" s="159">
        <f t="shared" si="2"/>
        <v>0</v>
      </c>
      <c r="K6" s="159">
        <f t="shared" si="2"/>
        <v>0</v>
      </c>
      <c r="L6" s="159">
        <f t="shared" si="2"/>
        <v>0</v>
      </c>
      <c r="M6" s="159">
        <f t="shared" si="2"/>
        <v>0</v>
      </c>
      <c r="N6" s="159">
        <f t="shared" si="2"/>
        <v>0</v>
      </c>
      <c r="O6" s="159">
        <f t="shared" si="2"/>
        <v>0</v>
      </c>
      <c r="P6" s="159">
        <f t="shared" si="2"/>
        <v>0</v>
      </c>
      <c r="Q6" s="159">
        <f t="shared" si="2"/>
        <v>0</v>
      </c>
      <c r="R6" s="157"/>
      <c r="S6" s="38" t="e">
        <f ca="1">AVERAGE(INDIRECT("F6:"&amp;VLOOKUP($U$1,{1,"F";2,"G";3,"H";4,"I";5,"J";6,"K";7,"L";8,"M";9,"N";10,"O";11,"P";12,"Q"},2)&amp;"6"))</f>
        <v>#N/A</v>
      </c>
      <c r="T6" s="257"/>
      <c r="U6" s="39"/>
      <c r="V6" s="64" t="s">
        <v>51</v>
      </c>
      <c r="AD6" s="38"/>
    </row>
    <row r="7" spans="1:30" ht="15" customHeight="1" outlineLevel="1" x14ac:dyDescent="0.3">
      <c r="A7" s="241"/>
      <c r="B7" s="248"/>
      <c r="C7" s="262"/>
      <c r="D7" s="144" t="s">
        <v>55</v>
      </c>
      <c r="E7" s="192"/>
      <c r="F7" s="272"/>
      <c r="G7" s="159">
        <f t="shared" si="2"/>
        <v>0</v>
      </c>
      <c r="H7" s="159">
        <f t="shared" si="2"/>
        <v>0</v>
      </c>
      <c r="I7" s="159">
        <f t="shared" si="2"/>
        <v>0</v>
      </c>
      <c r="J7" s="159">
        <f t="shared" si="2"/>
        <v>0</v>
      </c>
      <c r="K7" s="159">
        <f t="shared" si="2"/>
        <v>0</v>
      </c>
      <c r="L7" s="159">
        <f t="shared" si="2"/>
        <v>0</v>
      </c>
      <c r="M7" s="159">
        <f t="shared" si="2"/>
        <v>0</v>
      </c>
      <c r="N7" s="159">
        <f t="shared" si="2"/>
        <v>0</v>
      </c>
      <c r="O7" s="159">
        <f t="shared" si="2"/>
        <v>0</v>
      </c>
      <c r="P7" s="159">
        <f t="shared" si="2"/>
        <v>0</v>
      </c>
      <c r="Q7" s="159">
        <f t="shared" si="2"/>
        <v>0</v>
      </c>
      <c r="R7" s="157"/>
      <c r="S7" s="38" t="e">
        <f ca="1">AVERAGE(INDIRECT("F7:"&amp;VLOOKUP($U$1,{1,"F";2,"G";3,"H";4,"I";5,"J";6,"K";7,"L";8,"M";9,"N";10,"O";11,"P";12,"Q"},2)&amp;"7"))</f>
        <v>#N/A</v>
      </c>
      <c r="T7" s="257"/>
      <c r="U7" s="39"/>
      <c r="V7" s="64" t="s">
        <v>52</v>
      </c>
      <c r="AD7" s="38"/>
    </row>
    <row r="8" spans="1:30" ht="15" customHeight="1" outlineLevel="1" x14ac:dyDescent="0.3">
      <c r="A8" s="241"/>
      <c r="B8" s="248"/>
      <c r="C8" s="262"/>
      <c r="D8" s="144" t="s">
        <v>56</v>
      </c>
      <c r="E8" s="192"/>
      <c r="F8" s="272"/>
      <c r="G8" s="159">
        <f t="shared" si="2"/>
        <v>0</v>
      </c>
      <c r="H8" s="159">
        <f t="shared" si="2"/>
        <v>0</v>
      </c>
      <c r="I8" s="159">
        <f t="shared" si="2"/>
        <v>0</v>
      </c>
      <c r="J8" s="159">
        <f t="shared" si="2"/>
        <v>0</v>
      </c>
      <c r="K8" s="159">
        <f t="shared" si="2"/>
        <v>0</v>
      </c>
      <c r="L8" s="159">
        <f t="shared" si="2"/>
        <v>0</v>
      </c>
      <c r="M8" s="159">
        <f t="shared" si="2"/>
        <v>0</v>
      </c>
      <c r="N8" s="159">
        <f t="shared" si="2"/>
        <v>0</v>
      </c>
      <c r="O8" s="159">
        <f t="shared" si="2"/>
        <v>0</v>
      </c>
      <c r="P8" s="159">
        <f t="shared" si="2"/>
        <v>0</v>
      </c>
      <c r="Q8" s="159">
        <f t="shared" si="2"/>
        <v>0</v>
      </c>
      <c r="R8" s="157"/>
      <c r="S8" s="38" t="e">
        <f ca="1">AVERAGE(INDIRECT("F8:"&amp;VLOOKUP($U$1,{1,"F";2,"G";3,"H";4,"I";5,"J";6,"K";7,"L";8,"M";9,"N";10,"O";11,"P";12,"Q"},2)&amp;"8"))</f>
        <v>#N/A</v>
      </c>
      <c r="T8" s="257"/>
      <c r="U8" s="39"/>
      <c r="AD8" s="38"/>
    </row>
    <row r="9" spans="1:30" ht="15" customHeight="1" outlineLevel="1" x14ac:dyDescent="0.3">
      <c r="A9" s="241"/>
      <c r="B9" s="248"/>
      <c r="C9" s="262"/>
      <c r="D9" s="185" t="s">
        <v>57</v>
      </c>
      <c r="E9" s="192"/>
      <c r="F9" s="272"/>
      <c r="G9" s="159">
        <f t="shared" ref="G9:Q9" si="3">F9</f>
        <v>0</v>
      </c>
      <c r="H9" s="159">
        <f t="shared" si="3"/>
        <v>0</v>
      </c>
      <c r="I9" s="159">
        <f t="shared" si="3"/>
        <v>0</v>
      </c>
      <c r="J9" s="159">
        <f t="shared" si="3"/>
        <v>0</v>
      </c>
      <c r="K9" s="159">
        <f t="shared" si="3"/>
        <v>0</v>
      </c>
      <c r="L9" s="159">
        <f t="shared" si="3"/>
        <v>0</v>
      </c>
      <c r="M9" s="159">
        <f t="shared" si="3"/>
        <v>0</v>
      </c>
      <c r="N9" s="159">
        <f t="shared" si="3"/>
        <v>0</v>
      </c>
      <c r="O9" s="159">
        <f t="shared" si="3"/>
        <v>0</v>
      </c>
      <c r="P9" s="159">
        <f t="shared" si="3"/>
        <v>0</v>
      </c>
      <c r="Q9" s="159">
        <f t="shared" si="3"/>
        <v>0</v>
      </c>
      <c r="R9" s="157"/>
      <c r="S9" s="38" t="e">
        <f ca="1">AVERAGE(INDIRECT("F9:"&amp;VLOOKUP($U$1,{1,"F";2,"G";3,"H";4,"I";5,"J";6,"K";7,"L";8,"M";9,"N";10,"O";11,"P";12,"Q"},2)&amp;"9"))</f>
        <v>#N/A</v>
      </c>
      <c r="T9" s="257"/>
      <c r="U9" s="39"/>
      <c r="AD9" s="38"/>
    </row>
    <row r="10" spans="1:30" ht="15" customHeight="1" outlineLevel="1" x14ac:dyDescent="0.3">
      <c r="A10" s="241"/>
      <c r="B10" s="248"/>
      <c r="C10" s="262"/>
      <c r="D10" s="185" t="s">
        <v>58</v>
      </c>
      <c r="E10" s="192"/>
      <c r="F10" s="272"/>
      <c r="G10" s="159">
        <f t="shared" ref="G10:Q10" si="4">F10</f>
        <v>0</v>
      </c>
      <c r="H10" s="159">
        <f t="shared" si="4"/>
        <v>0</v>
      </c>
      <c r="I10" s="159">
        <f t="shared" si="4"/>
        <v>0</v>
      </c>
      <c r="J10" s="159">
        <f t="shared" si="4"/>
        <v>0</v>
      </c>
      <c r="K10" s="159">
        <f t="shared" si="4"/>
        <v>0</v>
      </c>
      <c r="L10" s="159">
        <f t="shared" si="4"/>
        <v>0</v>
      </c>
      <c r="M10" s="159">
        <f t="shared" si="4"/>
        <v>0</v>
      </c>
      <c r="N10" s="159">
        <f t="shared" si="4"/>
        <v>0</v>
      </c>
      <c r="O10" s="159">
        <f t="shared" si="4"/>
        <v>0</v>
      </c>
      <c r="P10" s="159">
        <f t="shared" si="4"/>
        <v>0</v>
      </c>
      <c r="Q10" s="159">
        <f t="shared" si="4"/>
        <v>0</v>
      </c>
      <c r="R10" s="157"/>
      <c r="S10" s="38" t="e">
        <f ca="1">AVERAGE(INDIRECT("F10:"&amp;VLOOKUP($U$1,{1,"F";2,"G";3,"H";4,"I";5,"J";6,"K";7,"L";8,"M";9,"N";10,"O";11,"P";12,"Q"},2)&amp;"10"))</f>
        <v>#N/A</v>
      </c>
      <c r="T10" s="257"/>
      <c r="U10" s="39"/>
      <c r="AD10" s="38"/>
    </row>
    <row r="11" spans="1:30" ht="15" customHeight="1" outlineLevel="1" x14ac:dyDescent="0.3">
      <c r="A11" s="241"/>
      <c r="B11" s="248"/>
      <c r="C11" s="262"/>
      <c r="D11" s="185" t="s">
        <v>59</v>
      </c>
      <c r="E11" s="192"/>
      <c r="F11" s="272"/>
      <c r="G11" s="159">
        <f t="shared" ref="G11:Q11" si="5">F11</f>
        <v>0</v>
      </c>
      <c r="H11" s="159">
        <f t="shared" si="5"/>
        <v>0</v>
      </c>
      <c r="I11" s="159">
        <f t="shared" si="5"/>
        <v>0</v>
      </c>
      <c r="J11" s="159">
        <f t="shared" si="5"/>
        <v>0</v>
      </c>
      <c r="K11" s="159">
        <f t="shared" si="5"/>
        <v>0</v>
      </c>
      <c r="L11" s="159">
        <f t="shared" si="5"/>
        <v>0</v>
      </c>
      <c r="M11" s="159">
        <f t="shared" si="5"/>
        <v>0</v>
      </c>
      <c r="N11" s="159">
        <f t="shared" si="5"/>
        <v>0</v>
      </c>
      <c r="O11" s="159">
        <f t="shared" si="5"/>
        <v>0</v>
      </c>
      <c r="P11" s="159">
        <f t="shared" si="5"/>
        <v>0</v>
      </c>
      <c r="Q11" s="159">
        <f t="shared" si="5"/>
        <v>0</v>
      </c>
      <c r="R11" s="157"/>
      <c r="S11" s="38" t="e">
        <f ca="1">AVERAGE(INDIRECT("F11:"&amp;VLOOKUP($U$1,{1,"F";2,"G";3,"H";4,"I";5,"J";6,"K";7,"L";8,"M";9,"N";10,"O";11,"P";12,"Q"},2)&amp;"11"))</f>
        <v>#N/A</v>
      </c>
      <c r="T11" s="257"/>
      <c r="U11" s="39"/>
      <c r="AD11" s="38"/>
    </row>
    <row r="12" spans="1:30" ht="15" customHeight="1" outlineLevel="1" x14ac:dyDescent="0.3">
      <c r="A12" s="241"/>
      <c r="B12" s="248"/>
      <c r="C12" s="262"/>
      <c r="D12" s="185" t="s">
        <v>60</v>
      </c>
      <c r="E12" s="192"/>
      <c r="F12" s="272"/>
      <c r="G12" s="159">
        <f t="shared" ref="G12:Q12" si="6">F12</f>
        <v>0</v>
      </c>
      <c r="H12" s="159">
        <f t="shared" si="6"/>
        <v>0</v>
      </c>
      <c r="I12" s="159">
        <f t="shared" si="6"/>
        <v>0</v>
      </c>
      <c r="J12" s="159">
        <f t="shared" si="6"/>
        <v>0</v>
      </c>
      <c r="K12" s="159">
        <f t="shared" si="6"/>
        <v>0</v>
      </c>
      <c r="L12" s="159">
        <f t="shared" si="6"/>
        <v>0</v>
      </c>
      <c r="M12" s="159">
        <f t="shared" si="6"/>
        <v>0</v>
      </c>
      <c r="N12" s="159">
        <f t="shared" si="6"/>
        <v>0</v>
      </c>
      <c r="O12" s="159">
        <f t="shared" si="6"/>
        <v>0</v>
      </c>
      <c r="P12" s="159">
        <f t="shared" si="6"/>
        <v>0</v>
      </c>
      <c r="Q12" s="159">
        <f t="shared" si="6"/>
        <v>0</v>
      </c>
      <c r="R12" s="157"/>
      <c r="S12" s="38" t="e">
        <f ca="1">AVERAGE(INDIRECT("F12:"&amp;VLOOKUP($U$1,{1,"F";2,"G";3,"H";4,"I";5,"J";6,"K";7,"L";8,"M";9,"N";10,"O";11,"P";12,"Q"},2)&amp;"12"))</f>
        <v>#N/A</v>
      </c>
      <c r="T12" s="257"/>
      <c r="U12" s="39"/>
      <c r="V12" s="64"/>
      <c r="AD12" s="38"/>
    </row>
    <row r="13" spans="1:30" ht="15" customHeight="1" outlineLevel="1" x14ac:dyDescent="0.3">
      <c r="A13" s="241"/>
      <c r="B13" s="248"/>
      <c r="C13" s="262"/>
      <c r="D13" s="185" t="s">
        <v>61</v>
      </c>
      <c r="E13" s="192"/>
      <c r="F13" s="272"/>
      <c r="G13" s="159">
        <f t="shared" ref="G13:Q13" si="7">F13</f>
        <v>0</v>
      </c>
      <c r="H13" s="159">
        <f t="shared" si="7"/>
        <v>0</v>
      </c>
      <c r="I13" s="159">
        <f t="shared" si="7"/>
        <v>0</v>
      </c>
      <c r="J13" s="159">
        <f t="shared" si="7"/>
        <v>0</v>
      </c>
      <c r="K13" s="159">
        <f t="shared" si="7"/>
        <v>0</v>
      </c>
      <c r="L13" s="159">
        <f t="shared" si="7"/>
        <v>0</v>
      </c>
      <c r="M13" s="159">
        <f t="shared" si="7"/>
        <v>0</v>
      </c>
      <c r="N13" s="159">
        <f t="shared" si="7"/>
        <v>0</v>
      </c>
      <c r="O13" s="159">
        <f t="shared" si="7"/>
        <v>0</v>
      </c>
      <c r="P13" s="159">
        <f t="shared" si="7"/>
        <v>0</v>
      </c>
      <c r="Q13" s="159">
        <f t="shared" si="7"/>
        <v>0</v>
      </c>
      <c r="R13" s="157"/>
      <c r="S13" s="38" t="e">
        <f ca="1">AVERAGE(INDIRECT("F13:"&amp;VLOOKUP($U$1,{1,"F";2,"G";3,"H";4,"I";5,"J";6,"K";7,"L";8,"M";9,"N";10,"O";11,"P";12,"Q"},2)&amp;"13"))</f>
        <v>#N/A</v>
      </c>
      <c r="T13" s="257"/>
      <c r="U13" s="39"/>
      <c r="AD13" s="38"/>
    </row>
    <row r="14" spans="1:30" ht="15" customHeight="1" outlineLevel="1" x14ac:dyDescent="0.3">
      <c r="A14" s="241"/>
      <c r="B14" s="248"/>
      <c r="C14" s="262"/>
      <c r="D14" s="187" t="s">
        <v>62</v>
      </c>
      <c r="E14" s="193"/>
      <c r="F14" s="272"/>
      <c r="G14" s="159">
        <f t="shared" ref="G14:Q14" si="8">F14</f>
        <v>0</v>
      </c>
      <c r="H14" s="159">
        <f t="shared" si="8"/>
        <v>0</v>
      </c>
      <c r="I14" s="159">
        <f t="shared" si="8"/>
        <v>0</v>
      </c>
      <c r="J14" s="159">
        <f t="shared" si="8"/>
        <v>0</v>
      </c>
      <c r="K14" s="159">
        <f t="shared" si="8"/>
        <v>0</v>
      </c>
      <c r="L14" s="159">
        <f t="shared" si="8"/>
        <v>0</v>
      </c>
      <c r="M14" s="159">
        <f t="shared" si="8"/>
        <v>0</v>
      </c>
      <c r="N14" s="159">
        <f t="shared" si="8"/>
        <v>0</v>
      </c>
      <c r="O14" s="159">
        <f t="shared" si="8"/>
        <v>0</v>
      </c>
      <c r="P14" s="159">
        <f t="shared" si="8"/>
        <v>0</v>
      </c>
      <c r="Q14" s="159">
        <f t="shared" si="8"/>
        <v>0</v>
      </c>
      <c r="R14" s="157"/>
      <c r="S14" s="38" t="e">
        <f ca="1">AVERAGE(INDIRECT("F14:"&amp;VLOOKUP($U$1,{1,"F";2,"G";3,"H";4,"I";5,"J";6,"K";7,"L";8,"M";9,"N";10,"O";11,"P";12,"Q"},2)&amp;"14"))</f>
        <v>#N/A</v>
      </c>
      <c r="T14" s="257"/>
      <c r="U14" s="39"/>
      <c r="AD14" s="38"/>
    </row>
    <row r="15" spans="1:30" ht="15" customHeight="1" x14ac:dyDescent="0.3">
      <c r="A15" s="241"/>
      <c r="B15" s="248"/>
      <c r="C15" s="263"/>
      <c r="D15" s="145" t="s">
        <v>38</v>
      </c>
      <c r="E15" s="194"/>
      <c r="F15" s="165">
        <f t="shared" ref="F15:Q15" si="9">SUM(F5:F14)</f>
        <v>500</v>
      </c>
      <c r="G15" s="166">
        <f t="shared" si="9"/>
        <v>500</v>
      </c>
      <c r="H15" s="166">
        <f t="shared" si="9"/>
        <v>500</v>
      </c>
      <c r="I15" s="166">
        <f t="shared" si="9"/>
        <v>500</v>
      </c>
      <c r="J15" s="166">
        <f t="shared" si="9"/>
        <v>500</v>
      </c>
      <c r="K15" s="166">
        <f t="shared" si="9"/>
        <v>500</v>
      </c>
      <c r="L15" s="166">
        <f t="shared" si="9"/>
        <v>500</v>
      </c>
      <c r="M15" s="166">
        <f t="shared" si="9"/>
        <v>500</v>
      </c>
      <c r="N15" s="166">
        <f t="shared" si="9"/>
        <v>500</v>
      </c>
      <c r="O15" s="166">
        <f t="shared" si="9"/>
        <v>500</v>
      </c>
      <c r="P15" s="166">
        <f t="shared" si="9"/>
        <v>500</v>
      </c>
      <c r="Q15" s="167">
        <f t="shared" si="9"/>
        <v>500</v>
      </c>
      <c r="R15" s="157"/>
      <c r="S15" s="40"/>
      <c r="T15" s="258"/>
      <c r="U15" s="39"/>
      <c r="V15" s="221" t="s">
        <v>68</v>
      </c>
      <c r="AD15" s="38"/>
    </row>
    <row r="16" spans="1:30" ht="14.4" outlineLevel="1" x14ac:dyDescent="0.3">
      <c r="A16" s="241"/>
      <c r="B16" s="248"/>
      <c r="C16" s="248" t="s">
        <v>28</v>
      </c>
      <c r="D16" s="146" t="str">
        <f t="shared" ref="D16:D22" si="10">V16</f>
        <v>Einkaufen</v>
      </c>
      <c r="E16" s="195"/>
      <c r="F16" s="168">
        <f ca="1">SUMIF(INDIRECT("'"&amp;F$1&amp;"'!$G$1"):INDIRECT("'"&amp;F$1&amp;"'!$G$100"),$D16,INDIRECT("'"&amp;F$1&amp;"'!$F$1"):INDIRECT("'"&amp;F$1&amp;"'!$F$100"))</f>
        <v>300</v>
      </c>
      <c r="G16" s="169">
        <f ca="1">SUMIF(INDIRECT("'"&amp;G$1&amp;"'!$G$1"):INDIRECT("'"&amp;G$1&amp;"'!$G$100"),$D16,INDIRECT("'"&amp;G$1&amp;"'!$F$1"):INDIRECT("'"&amp;G$1&amp;"'!$F$100"))</f>
        <v>0</v>
      </c>
      <c r="H16" s="169">
        <f ca="1">SUMIF(INDIRECT("'"&amp;H$1&amp;"'!$G$1"):INDIRECT("'"&amp;H$1&amp;"'!$G$100"),$D16,INDIRECT("'"&amp;H$1&amp;"'!$F$1"):INDIRECT("'"&amp;H$1&amp;"'!$F$100"))</f>
        <v>0</v>
      </c>
      <c r="I16" s="169">
        <f ca="1">SUMIF(INDIRECT("'"&amp;I$1&amp;"'!$G$1"):INDIRECT("'"&amp;I$1&amp;"'!$G$100"),$D16,INDIRECT("'"&amp;I$1&amp;"'!$F$1"):INDIRECT("'"&amp;I$1&amp;"'!$F$100"))</f>
        <v>0</v>
      </c>
      <c r="J16" s="169">
        <f ca="1">SUMIF(INDIRECT("'"&amp;J$1&amp;"'!$G$1"):INDIRECT("'"&amp;J$1&amp;"'!$G$100"),$D16,INDIRECT("'"&amp;J$1&amp;"'!$F$1"):INDIRECT("'"&amp;J$1&amp;"'!$F$100"))</f>
        <v>0</v>
      </c>
      <c r="K16" s="169">
        <f ca="1">SUMIF(INDIRECT("'"&amp;K$1&amp;"'!$G$1"):INDIRECT("'"&amp;K$1&amp;"'!$G$100"),$D16,INDIRECT("'"&amp;K$1&amp;"'!$F$1"):INDIRECT("'"&amp;K$1&amp;"'!$F$100"))</f>
        <v>0</v>
      </c>
      <c r="L16" s="169">
        <f ca="1">SUMIF(INDIRECT("'"&amp;L$1&amp;"'!$G$1"):INDIRECT("'"&amp;L$1&amp;"'!$G$100"),$D16,INDIRECT("'"&amp;L$1&amp;"'!$F$1"):INDIRECT("'"&amp;L$1&amp;"'!$F$100"))</f>
        <v>0</v>
      </c>
      <c r="M16" s="169">
        <f ca="1">SUMIF(INDIRECT("'"&amp;M$1&amp;"'!$G$1"):INDIRECT("'"&amp;M$1&amp;"'!$G$100"),$D16,INDIRECT("'"&amp;M$1&amp;"'!$F$1"):INDIRECT("'"&amp;M$1&amp;"'!$F$100"))</f>
        <v>0</v>
      </c>
      <c r="N16" s="169">
        <f ca="1">SUMIF(INDIRECT("'"&amp;N$1&amp;"'!$G$1"):INDIRECT("'"&amp;N$1&amp;"'!$G$100"),$D16,INDIRECT("'"&amp;N$1&amp;"'!$F$1"):INDIRECT("'"&amp;N$1&amp;"'!$F$100"))</f>
        <v>0</v>
      </c>
      <c r="O16" s="169">
        <f ca="1">SUMIF(INDIRECT("'"&amp;O$1&amp;"'!$G$1"):INDIRECT("'"&amp;O$1&amp;"'!$G$100"),$D16,INDIRECT("'"&amp;O$1&amp;"'!$F$1"):INDIRECT("'"&amp;O$1&amp;"'!$F$100"))</f>
        <v>0</v>
      </c>
      <c r="P16" s="169">
        <f ca="1">SUMIF(INDIRECT("'"&amp;P$1&amp;"'!$G$1"):INDIRECT("'"&amp;P$1&amp;"'!$G$100"),$D16,INDIRECT("'"&amp;P$1&amp;"'!$F$1"):INDIRECT("'"&amp;P$1&amp;"'!$F$100"))</f>
        <v>0</v>
      </c>
      <c r="Q16" s="170">
        <f ca="1">SUMIF(INDIRECT("'"&amp;Q$1&amp;"'!$G$1"):INDIRECT("'"&amp;Q$1&amp;"'!$G$100"),$D16,INDIRECT("'"&amp;Q$1&amp;"'!$F$1"):INDIRECT("'"&amp;Q$1&amp;"'!$F$100"))</f>
        <v>0</v>
      </c>
      <c r="R16" s="157"/>
      <c r="S16" s="62" t="e">
        <f ca="1">AVERAGE(INDIRECT("F16:"&amp;VLOOKUP($U$1,{1,"F";2,"G";3,"H";4,"I";5,"J";6,"K";7,"L";8,"M";9,"N";10,"O";11,"P";12,"Q"},2)&amp;"16"))</f>
        <v>#N/A</v>
      </c>
      <c r="T16" s="259" t="e">
        <f ca="1">SUM(S16:S23)</f>
        <v>#N/A</v>
      </c>
      <c r="U16" s="39"/>
      <c r="V16" s="64" t="s">
        <v>22</v>
      </c>
      <c r="AD16" s="38"/>
    </row>
    <row r="17" spans="1:30" ht="14.4" outlineLevel="1" x14ac:dyDescent="0.3">
      <c r="A17" s="241"/>
      <c r="B17" s="248"/>
      <c r="C17" s="248"/>
      <c r="D17" s="146" t="str">
        <f t="shared" si="10"/>
        <v>Freizeit</v>
      </c>
      <c r="E17" s="196"/>
      <c r="F17" s="171">
        <f ca="1">SUMIF(INDIRECT("'"&amp;F$1&amp;"'!$G$1"):INDIRECT("'"&amp;F$1&amp;"'!$G$100"),$D17,INDIRECT("'"&amp;F$1&amp;"'!$F$1"):INDIRECT("'"&amp;F$1&amp;"'!$F$100"))</f>
        <v>0</v>
      </c>
      <c r="G17" s="172">
        <f ca="1">SUMIF(INDIRECT("'"&amp;G$1&amp;"'!$G$1"):INDIRECT("'"&amp;G$1&amp;"'!$G$100"),$D17,INDIRECT("'"&amp;G$1&amp;"'!$F$1"):INDIRECT("'"&amp;G$1&amp;"'!$F$100"))</f>
        <v>0</v>
      </c>
      <c r="H17" s="172">
        <f ca="1">SUMIF(INDIRECT("'"&amp;H$1&amp;"'!$G$1"):INDIRECT("'"&amp;H$1&amp;"'!$G$100"),$D17,INDIRECT("'"&amp;H$1&amp;"'!$F$1"):INDIRECT("'"&amp;H$1&amp;"'!$F$100"))</f>
        <v>0</v>
      </c>
      <c r="I17" s="172">
        <f ca="1">SUMIF(INDIRECT("'"&amp;I$1&amp;"'!$G$1"):INDIRECT("'"&amp;I$1&amp;"'!$G$100"),$D17,INDIRECT("'"&amp;I$1&amp;"'!$F$1"):INDIRECT("'"&amp;I$1&amp;"'!$F$100"))</f>
        <v>0</v>
      </c>
      <c r="J17" s="172">
        <f ca="1">SUMIF(INDIRECT("'"&amp;J$1&amp;"'!$G$1"):INDIRECT("'"&amp;J$1&amp;"'!$G$100"),$D17,INDIRECT("'"&amp;J$1&amp;"'!$F$1"):INDIRECT("'"&amp;J$1&amp;"'!$F$100"))</f>
        <v>0</v>
      </c>
      <c r="K17" s="172">
        <f ca="1">SUMIF(INDIRECT("'"&amp;K$1&amp;"'!$G$1"):INDIRECT("'"&amp;K$1&amp;"'!$G$100"),$D17,INDIRECT("'"&amp;K$1&amp;"'!$F$1"):INDIRECT("'"&amp;K$1&amp;"'!$F$100"))</f>
        <v>0</v>
      </c>
      <c r="L17" s="172">
        <f ca="1">SUMIF(INDIRECT("'"&amp;L$1&amp;"'!$G$1"):INDIRECT("'"&amp;L$1&amp;"'!$G$100"),$D17,INDIRECT("'"&amp;L$1&amp;"'!$F$1"):INDIRECT("'"&amp;L$1&amp;"'!$F$100"))</f>
        <v>0</v>
      </c>
      <c r="M17" s="172">
        <f ca="1">SUMIF(INDIRECT("'"&amp;M$1&amp;"'!$G$1"):INDIRECT("'"&amp;M$1&amp;"'!$G$100"),$D17,INDIRECT("'"&amp;M$1&amp;"'!$F$1"):INDIRECT("'"&amp;M$1&amp;"'!$F$100"))</f>
        <v>0</v>
      </c>
      <c r="N17" s="172">
        <f ca="1">SUMIF(INDIRECT("'"&amp;N$1&amp;"'!$G$1"):INDIRECT("'"&amp;N$1&amp;"'!$G$100"),$D17,INDIRECT("'"&amp;N$1&amp;"'!$F$1"):INDIRECT("'"&amp;N$1&amp;"'!$F$100"))</f>
        <v>0</v>
      </c>
      <c r="O17" s="172">
        <f ca="1">SUMIF(INDIRECT("'"&amp;O$1&amp;"'!$G$1"):INDIRECT("'"&amp;O$1&amp;"'!$G$100"),$D17,INDIRECT("'"&amp;O$1&amp;"'!$F$1"):INDIRECT("'"&amp;O$1&amp;"'!$F$100"))</f>
        <v>0</v>
      </c>
      <c r="P17" s="172">
        <f ca="1">SUMIF(INDIRECT("'"&amp;P$1&amp;"'!$G$1"):INDIRECT("'"&amp;P$1&amp;"'!$G$100"),$D17,INDIRECT("'"&amp;P$1&amp;"'!$F$1"):INDIRECT("'"&amp;P$1&amp;"'!$F$100"))</f>
        <v>0</v>
      </c>
      <c r="Q17" s="173">
        <f ca="1">SUMIF(INDIRECT("'"&amp;Q$1&amp;"'!$G$1"):INDIRECT("'"&amp;Q$1&amp;"'!$G$100"),$D17,INDIRECT("'"&amp;Q$1&amp;"'!$F$1"):INDIRECT("'"&amp;Q$1&amp;"'!$F$100"))</f>
        <v>0</v>
      </c>
      <c r="R17" s="157"/>
      <c r="S17" s="38" t="e">
        <f ca="1">AVERAGE(INDIRECT("F17:"&amp;VLOOKUP($U$1,{1,"F";2,"G";3,"H";4,"I";5,"J";6,"K";7,"L";8,"M";9,"N";10,"O";11,"P";12,"Q"},2)&amp;"17"))</f>
        <v>#N/A</v>
      </c>
      <c r="T17" s="259"/>
      <c r="U17" s="39"/>
      <c r="V17" s="64" t="s">
        <v>23</v>
      </c>
      <c r="AD17" s="38"/>
    </row>
    <row r="18" spans="1:30" ht="14.4" outlineLevel="1" x14ac:dyDescent="0.3">
      <c r="A18" s="241"/>
      <c r="B18" s="248"/>
      <c r="C18" s="248"/>
      <c r="D18" s="146" t="str">
        <f t="shared" si="10"/>
        <v>Geschenke</v>
      </c>
      <c r="E18" s="196"/>
      <c r="F18" s="159">
        <f ca="1">SUMIF(INDIRECT("'"&amp;F$1&amp;"'!$G$1"):INDIRECT("'"&amp;F$1&amp;"'!$G$100"),$D18,INDIRECT("'"&amp;F$1&amp;"'!$F$1"):INDIRECT("'"&amp;F$1&amp;"'!$F$100"))</f>
        <v>0</v>
      </c>
      <c r="G18" s="160">
        <f ca="1">SUMIF(INDIRECT("'"&amp;G$1&amp;"'!$G$1"):INDIRECT("'"&amp;G$1&amp;"'!$G$100"),$D18,INDIRECT("'"&amp;G$1&amp;"'!$F$1"):INDIRECT("'"&amp;G$1&amp;"'!$F$100"))</f>
        <v>0</v>
      </c>
      <c r="H18" s="160">
        <f ca="1">SUMIF(INDIRECT("'"&amp;H$1&amp;"'!$G$1"):INDIRECT("'"&amp;H$1&amp;"'!$G$100"),$D18,INDIRECT("'"&amp;H$1&amp;"'!$F$1"):INDIRECT("'"&amp;H$1&amp;"'!$F$100"))</f>
        <v>0</v>
      </c>
      <c r="I18" s="160">
        <f ca="1">SUMIF(INDIRECT("'"&amp;I$1&amp;"'!$G$1"):INDIRECT("'"&amp;I$1&amp;"'!$G$100"),$D18,INDIRECT("'"&amp;I$1&amp;"'!$F$1"):INDIRECT("'"&amp;I$1&amp;"'!$F$100"))</f>
        <v>0</v>
      </c>
      <c r="J18" s="160">
        <f ca="1">SUMIF(INDIRECT("'"&amp;J$1&amp;"'!$G$1"):INDIRECT("'"&amp;J$1&amp;"'!$G$100"),$D18,INDIRECT("'"&amp;J$1&amp;"'!$F$1"):INDIRECT("'"&amp;J$1&amp;"'!$F$100"))</f>
        <v>0</v>
      </c>
      <c r="K18" s="160">
        <f ca="1">SUMIF(INDIRECT("'"&amp;K$1&amp;"'!$G$1"):INDIRECT("'"&amp;K$1&amp;"'!$G$100"),$D18,INDIRECT("'"&amp;K$1&amp;"'!$F$1"):INDIRECT("'"&amp;K$1&amp;"'!$F$100"))</f>
        <v>0</v>
      </c>
      <c r="L18" s="160">
        <f ca="1">SUMIF(INDIRECT("'"&amp;L$1&amp;"'!$G$1"):INDIRECT("'"&amp;L$1&amp;"'!$G$100"),$D18,INDIRECT("'"&amp;L$1&amp;"'!$F$1"):INDIRECT("'"&amp;L$1&amp;"'!$F$100"))</f>
        <v>0</v>
      </c>
      <c r="M18" s="160">
        <f ca="1">SUMIF(INDIRECT("'"&amp;M$1&amp;"'!$G$1"):INDIRECT("'"&amp;M$1&amp;"'!$G$100"),$D18,INDIRECT("'"&amp;M$1&amp;"'!$F$1"):INDIRECT("'"&amp;M$1&amp;"'!$F$100"))</f>
        <v>0</v>
      </c>
      <c r="N18" s="160">
        <f ca="1">SUMIF(INDIRECT("'"&amp;N$1&amp;"'!$G$1"):INDIRECT("'"&amp;N$1&amp;"'!$G$100"),$D18,INDIRECT("'"&amp;N$1&amp;"'!$F$1"):INDIRECT("'"&amp;N$1&amp;"'!$F$100"))</f>
        <v>0</v>
      </c>
      <c r="O18" s="160">
        <f ca="1">SUMIF(INDIRECT("'"&amp;O$1&amp;"'!$G$1"):INDIRECT("'"&amp;O$1&amp;"'!$G$100"),$D18,INDIRECT("'"&amp;O$1&amp;"'!$F$1"):INDIRECT("'"&amp;O$1&amp;"'!$F$100"))</f>
        <v>0</v>
      </c>
      <c r="P18" s="160">
        <f ca="1">SUMIF(INDIRECT("'"&amp;P$1&amp;"'!$G$1"):INDIRECT("'"&amp;P$1&amp;"'!$G$100"),$D18,INDIRECT("'"&amp;P$1&amp;"'!$F$1"):INDIRECT("'"&amp;P$1&amp;"'!$F$100"))</f>
        <v>0</v>
      </c>
      <c r="Q18" s="161">
        <f ca="1">SUMIF(INDIRECT("'"&amp;Q$1&amp;"'!$G$1"):INDIRECT("'"&amp;Q$1&amp;"'!$G$100"),$D18,INDIRECT("'"&amp;Q$1&amp;"'!$F$1"):INDIRECT("'"&amp;Q$1&amp;"'!$F$100"))</f>
        <v>0</v>
      </c>
      <c r="R18" s="157"/>
      <c r="S18" s="38" t="e">
        <f ca="1">AVERAGE(INDIRECT("F18:"&amp;VLOOKUP($U$1,{1,"F";2,"G";3,"H";4,"I";5,"J";6,"K";7,"L";8,"M";9,"N";10,"O";11,"P";12,"Q"},2)&amp;"18"))</f>
        <v>#N/A</v>
      </c>
      <c r="T18" s="259"/>
      <c r="U18" s="39"/>
      <c r="V18" s="64" t="s">
        <v>43</v>
      </c>
      <c r="AD18" s="38"/>
    </row>
    <row r="19" spans="1:30" ht="14.4" outlineLevel="1" x14ac:dyDescent="0.3">
      <c r="A19" s="241"/>
      <c r="B19" s="248"/>
      <c r="C19" s="248"/>
      <c r="D19" s="146" t="str">
        <f t="shared" si="10"/>
        <v>Gesundheit</v>
      </c>
      <c r="E19" s="196"/>
      <c r="F19" s="171">
        <f ca="1">SUMIF(INDIRECT("'"&amp;F$1&amp;"'!$G$1"):INDIRECT("'"&amp;F$1&amp;"'!$G$100"),$D19,INDIRECT("'"&amp;F$1&amp;"'!$F$1"):INDIRECT("'"&amp;F$1&amp;"'!$F$100"))</f>
        <v>0</v>
      </c>
      <c r="G19" s="172">
        <f ca="1">SUMIF(INDIRECT("'"&amp;G$1&amp;"'!$G$1"):INDIRECT("'"&amp;G$1&amp;"'!$G$100"),$D19,INDIRECT("'"&amp;G$1&amp;"'!$F$1"):INDIRECT("'"&amp;G$1&amp;"'!$F$100"))</f>
        <v>0</v>
      </c>
      <c r="H19" s="172">
        <f ca="1">SUMIF(INDIRECT("'"&amp;H$1&amp;"'!$G$1"):INDIRECT("'"&amp;H$1&amp;"'!$G$100"),$D19,INDIRECT("'"&amp;H$1&amp;"'!$F$1"):INDIRECT("'"&amp;H$1&amp;"'!$F$100"))</f>
        <v>0</v>
      </c>
      <c r="I19" s="172">
        <f ca="1">SUMIF(INDIRECT("'"&amp;I$1&amp;"'!$G$1"):INDIRECT("'"&amp;I$1&amp;"'!$G$100"),$D19,INDIRECT("'"&amp;I$1&amp;"'!$F$1"):INDIRECT("'"&amp;I$1&amp;"'!$F$100"))</f>
        <v>0</v>
      </c>
      <c r="J19" s="172">
        <f ca="1">SUMIF(INDIRECT("'"&amp;J$1&amp;"'!$G$1"):INDIRECT("'"&amp;J$1&amp;"'!$G$100"),$D19,INDIRECT("'"&amp;J$1&amp;"'!$F$1"):INDIRECT("'"&amp;J$1&amp;"'!$F$100"))</f>
        <v>0</v>
      </c>
      <c r="K19" s="172">
        <f ca="1">SUMIF(INDIRECT("'"&amp;K$1&amp;"'!$G$1"):INDIRECT("'"&amp;K$1&amp;"'!$G$100"),$D19,INDIRECT("'"&amp;K$1&amp;"'!$F$1"):INDIRECT("'"&amp;K$1&amp;"'!$F$100"))</f>
        <v>0</v>
      </c>
      <c r="L19" s="172">
        <f ca="1">SUMIF(INDIRECT("'"&amp;L$1&amp;"'!$G$1"):INDIRECT("'"&amp;L$1&amp;"'!$G$100"),$D19,INDIRECT("'"&amp;L$1&amp;"'!$F$1"):INDIRECT("'"&amp;L$1&amp;"'!$F$100"))</f>
        <v>0</v>
      </c>
      <c r="M19" s="172">
        <f ca="1">SUMIF(INDIRECT("'"&amp;M$1&amp;"'!$G$1"):INDIRECT("'"&amp;M$1&amp;"'!$G$100"),$D19,INDIRECT("'"&amp;M$1&amp;"'!$F$1"):INDIRECT("'"&amp;M$1&amp;"'!$F$100"))</f>
        <v>0</v>
      </c>
      <c r="N19" s="172">
        <f ca="1">SUMIF(INDIRECT("'"&amp;N$1&amp;"'!$G$1"):INDIRECT("'"&amp;N$1&amp;"'!$G$100"),$D19,INDIRECT("'"&amp;N$1&amp;"'!$F$1"):INDIRECT("'"&amp;N$1&amp;"'!$F$100"))</f>
        <v>0</v>
      </c>
      <c r="O19" s="172">
        <f ca="1">SUMIF(INDIRECT("'"&amp;O$1&amp;"'!$G$1"):INDIRECT("'"&amp;O$1&amp;"'!$G$100"),$D19,INDIRECT("'"&amp;O$1&amp;"'!$F$1"):INDIRECT("'"&amp;O$1&amp;"'!$F$100"))</f>
        <v>0</v>
      </c>
      <c r="P19" s="172">
        <f ca="1">SUMIF(INDIRECT("'"&amp;P$1&amp;"'!$G$1"):INDIRECT("'"&amp;P$1&amp;"'!$G$100"),$D19,INDIRECT("'"&amp;P$1&amp;"'!$F$1"):INDIRECT("'"&amp;P$1&amp;"'!$F$100"))</f>
        <v>0</v>
      </c>
      <c r="Q19" s="173">
        <f ca="1">SUMIF(INDIRECT("'"&amp;Q$1&amp;"'!$G$1"):INDIRECT("'"&amp;Q$1&amp;"'!$G$100"),$D19,INDIRECT("'"&amp;Q$1&amp;"'!$F$1"):INDIRECT("'"&amp;Q$1&amp;"'!$F$100"))</f>
        <v>0</v>
      </c>
      <c r="R19" s="157"/>
      <c r="S19" s="38" t="e">
        <f ca="1">AVERAGE(INDIRECT("F19:"&amp;VLOOKUP($U$1,{1,"F";2,"G";3,"H";4,"I";5,"J";6,"K";7,"L";8,"M";9,"N";10,"O";11,"P";12,"Q"},2)&amp;"19"))</f>
        <v>#N/A</v>
      </c>
      <c r="T19" s="259"/>
      <c r="U19" s="39"/>
      <c r="V19" s="64" t="s">
        <v>44</v>
      </c>
      <c r="AD19" s="38"/>
    </row>
    <row r="20" spans="1:30" ht="14.4" outlineLevel="1" x14ac:dyDescent="0.3">
      <c r="A20" s="241"/>
      <c r="B20" s="248"/>
      <c r="C20" s="248"/>
      <c r="D20" s="146" t="str">
        <f t="shared" si="10"/>
        <v>Haushalt</v>
      </c>
      <c r="E20" s="196"/>
      <c r="F20" s="159">
        <f ca="1">SUMIF(INDIRECT("'"&amp;F$1&amp;"'!$G$1"):INDIRECT("'"&amp;F$1&amp;"'!$G$100"),$D20,INDIRECT("'"&amp;F$1&amp;"'!$F$1"):INDIRECT("'"&amp;F$1&amp;"'!$F$100"))</f>
        <v>100</v>
      </c>
      <c r="G20" s="160">
        <f ca="1">SUMIF(INDIRECT("'"&amp;G$1&amp;"'!$G$1"):INDIRECT("'"&amp;G$1&amp;"'!$G$100"),$D20,INDIRECT("'"&amp;G$1&amp;"'!$F$1"):INDIRECT("'"&amp;G$1&amp;"'!$F$100"))</f>
        <v>0</v>
      </c>
      <c r="H20" s="160">
        <f ca="1">SUMIF(INDIRECT("'"&amp;H$1&amp;"'!$G$1"):INDIRECT("'"&amp;H$1&amp;"'!$G$100"),$D20,INDIRECT("'"&amp;H$1&amp;"'!$F$1"):INDIRECT("'"&amp;H$1&amp;"'!$F$100"))</f>
        <v>0</v>
      </c>
      <c r="I20" s="160">
        <f ca="1">SUMIF(INDIRECT("'"&amp;I$1&amp;"'!$G$1"):INDIRECT("'"&amp;I$1&amp;"'!$G$100"),$D20,INDIRECT("'"&amp;I$1&amp;"'!$F$1"):INDIRECT("'"&amp;I$1&amp;"'!$F$100"))</f>
        <v>0</v>
      </c>
      <c r="J20" s="160">
        <f ca="1">SUMIF(INDIRECT("'"&amp;J$1&amp;"'!$G$1"):INDIRECT("'"&amp;J$1&amp;"'!$G$100"),$D20,INDIRECT("'"&amp;J$1&amp;"'!$F$1"):INDIRECT("'"&amp;J$1&amp;"'!$F$100"))</f>
        <v>0</v>
      </c>
      <c r="K20" s="160">
        <f ca="1">SUMIF(INDIRECT("'"&amp;K$1&amp;"'!$G$1"):INDIRECT("'"&amp;K$1&amp;"'!$G$100"),$D20,INDIRECT("'"&amp;K$1&amp;"'!$F$1"):INDIRECT("'"&amp;K$1&amp;"'!$F$100"))</f>
        <v>0</v>
      </c>
      <c r="L20" s="160">
        <f ca="1">SUMIF(INDIRECT("'"&amp;L$1&amp;"'!$G$1"):INDIRECT("'"&amp;L$1&amp;"'!$G$100"),$D20,INDIRECT("'"&amp;L$1&amp;"'!$F$1"):INDIRECT("'"&amp;L$1&amp;"'!$F$100"))</f>
        <v>0</v>
      </c>
      <c r="M20" s="160">
        <f ca="1">SUMIF(INDIRECT("'"&amp;M$1&amp;"'!$G$1"):INDIRECT("'"&amp;M$1&amp;"'!$G$100"),$D20,INDIRECT("'"&amp;M$1&amp;"'!$F$1"):INDIRECT("'"&amp;M$1&amp;"'!$F$100"))</f>
        <v>0</v>
      </c>
      <c r="N20" s="160">
        <f ca="1">SUMIF(INDIRECT("'"&amp;N$1&amp;"'!$G$1"):INDIRECT("'"&amp;N$1&amp;"'!$G$100"),$D20,INDIRECT("'"&amp;N$1&amp;"'!$F$1"):INDIRECT("'"&amp;N$1&amp;"'!$F$100"))</f>
        <v>0</v>
      </c>
      <c r="O20" s="160">
        <f ca="1">SUMIF(INDIRECT("'"&amp;O$1&amp;"'!$G$1"):INDIRECT("'"&amp;O$1&amp;"'!$G$100"),$D20,INDIRECT("'"&amp;O$1&amp;"'!$F$1"):INDIRECT("'"&amp;O$1&amp;"'!$F$100"))</f>
        <v>0</v>
      </c>
      <c r="P20" s="160">
        <f ca="1">SUMIF(INDIRECT("'"&amp;P$1&amp;"'!$G$1"):INDIRECT("'"&amp;P$1&amp;"'!$G$100"),$D20,INDIRECT("'"&amp;P$1&amp;"'!$F$1"):INDIRECT("'"&amp;P$1&amp;"'!$F$100"))</f>
        <v>0</v>
      </c>
      <c r="Q20" s="161">
        <f ca="1">SUMIF(INDIRECT("'"&amp;Q$1&amp;"'!$G$1"):INDIRECT("'"&amp;Q$1&amp;"'!$G$100"),$D20,INDIRECT("'"&amp;Q$1&amp;"'!$F$1"):INDIRECT("'"&amp;Q$1&amp;"'!$F$100"))</f>
        <v>0</v>
      </c>
      <c r="R20" s="157"/>
      <c r="S20" s="38" t="e">
        <f ca="1">AVERAGE(INDIRECT("F20:"&amp;VLOOKUP($U$1,{1,"F";2,"G";3,"H";4,"I";5,"J";6,"K";7,"L";8,"M";9,"N";10,"O";11,"P";12,"Q"},2)&amp;"20"))</f>
        <v>#N/A</v>
      </c>
      <c r="T20" s="259"/>
      <c r="U20" s="39"/>
      <c r="V20" s="64" t="s">
        <v>21</v>
      </c>
      <c r="AD20" s="38"/>
    </row>
    <row r="21" spans="1:30" ht="14.4" outlineLevel="1" x14ac:dyDescent="0.3">
      <c r="A21" s="241"/>
      <c r="B21" s="248"/>
      <c r="C21" s="248"/>
      <c r="D21" s="146" t="str">
        <f t="shared" si="10"/>
        <v>Tanken/Autos</v>
      </c>
      <c r="E21" s="196"/>
      <c r="F21" s="159">
        <f ca="1">SUMIF(INDIRECT("'"&amp;F$1&amp;"'!$G$1"):INDIRECT("'"&amp;F$1&amp;"'!$G$100"),$D21,INDIRECT("'"&amp;F$1&amp;"'!$F$1"):INDIRECT("'"&amp;F$1&amp;"'!$F$100"))</f>
        <v>0</v>
      </c>
      <c r="G21" s="160">
        <f ca="1">SUMIF(INDIRECT("'"&amp;G$1&amp;"'!$G$1"):INDIRECT("'"&amp;G$1&amp;"'!$G$100"),$D21,INDIRECT("'"&amp;G$1&amp;"'!$F$1"):INDIRECT("'"&amp;G$1&amp;"'!$F$100"))</f>
        <v>0</v>
      </c>
      <c r="H21" s="160">
        <f ca="1">SUMIF(INDIRECT("'"&amp;H$1&amp;"'!$G$1"):INDIRECT("'"&amp;H$1&amp;"'!$G$100"),$D21,INDIRECT("'"&amp;H$1&amp;"'!$F$1"):INDIRECT("'"&amp;H$1&amp;"'!$F$100"))</f>
        <v>0</v>
      </c>
      <c r="I21" s="160">
        <f ca="1">SUMIF(INDIRECT("'"&amp;I$1&amp;"'!$G$1"):INDIRECT("'"&amp;I$1&amp;"'!$G$100"),$D21,INDIRECT("'"&amp;I$1&amp;"'!$F$1"):INDIRECT("'"&amp;I$1&amp;"'!$F$100"))</f>
        <v>0</v>
      </c>
      <c r="J21" s="160">
        <f ca="1">SUMIF(INDIRECT("'"&amp;J$1&amp;"'!$G$1"):INDIRECT("'"&amp;J$1&amp;"'!$G$100"),$D21,INDIRECT("'"&amp;J$1&amp;"'!$F$1"):INDIRECT("'"&amp;J$1&amp;"'!$F$100"))</f>
        <v>0</v>
      </c>
      <c r="K21" s="160">
        <f ca="1">SUMIF(INDIRECT("'"&amp;K$1&amp;"'!$G$1"):INDIRECT("'"&amp;K$1&amp;"'!$G$100"),$D21,INDIRECT("'"&amp;K$1&amp;"'!$F$1"):INDIRECT("'"&amp;K$1&amp;"'!$F$100"))</f>
        <v>0</v>
      </c>
      <c r="L21" s="160">
        <f ca="1">SUMIF(INDIRECT("'"&amp;L$1&amp;"'!$G$1"):INDIRECT("'"&amp;L$1&amp;"'!$G$100"),$D21,INDIRECT("'"&amp;L$1&amp;"'!$F$1"):INDIRECT("'"&amp;L$1&amp;"'!$F$100"))</f>
        <v>0</v>
      </c>
      <c r="M21" s="160">
        <f ca="1">SUMIF(INDIRECT("'"&amp;M$1&amp;"'!$G$1"):INDIRECT("'"&amp;M$1&amp;"'!$G$100"),$D21,INDIRECT("'"&amp;M$1&amp;"'!$F$1"):INDIRECT("'"&amp;M$1&amp;"'!$F$100"))</f>
        <v>0</v>
      </c>
      <c r="N21" s="160">
        <f ca="1">SUMIF(INDIRECT("'"&amp;N$1&amp;"'!$G$1"):INDIRECT("'"&amp;N$1&amp;"'!$G$100"),$D21,INDIRECT("'"&amp;N$1&amp;"'!$F$1"):INDIRECT("'"&amp;N$1&amp;"'!$F$100"))</f>
        <v>0</v>
      </c>
      <c r="O21" s="160">
        <f ca="1">SUMIF(INDIRECT("'"&amp;O$1&amp;"'!$G$1"):INDIRECT("'"&amp;O$1&amp;"'!$G$100"),$D21,INDIRECT("'"&amp;O$1&amp;"'!$F$1"):INDIRECT("'"&amp;O$1&amp;"'!$F$100"))</f>
        <v>0</v>
      </c>
      <c r="P21" s="160">
        <f ca="1">SUMIF(INDIRECT("'"&amp;P$1&amp;"'!$G$1"):INDIRECT("'"&amp;P$1&amp;"'!$G$100"),$D21,INDIRECT("'"&amp;P$1&amp;"'!$F$1"):INDIRECT("'"&amp;P$1&amp;"'!$F$100"))</f>
        <v>0</v>
      </c>
      <c r="Q21" s="161">
        <f ca="1">SUMIF(INDIRECT("'"&amp;Q$1&amp;"'!$G$1"):INDIRECT("'"&amp;Q$1&amp;"'!$G$100"),$D21,INDIRECT("'"&amp;Q$1&amp;"'!$F$1"):INDIRECT("'"&amp;Q$1&amp;"'!$F$100"))</f>
        <v>0</v>
      </c>
      <c r="R21" s="157"/>
      <c r="S21" s="38" t="e">
        <f ca="1">AVERAGE(INDIRECT("F21:"&amp;VLOOKUP($U$1,{1,"F";2,"G";3,"H";4,"I";5,"J";6,"K";7,"L";8,"M";9,"N";10,"O";11,"P";12,"Q"},2)&amp;"21"))</f>
        <v>#N/A</v>
      </c>
      <c r="T21" s="259"/>
      <c r="U21" s="39"/>
      <c r="V21" s="64" t="s">
        <v>67</v>
      </c>
      <c r="AD21" s="38"/>
    </row>
    <row r="22" spans="1:30" ht="14.4" outlineLevel="1" x14ac:dyDescent="0.3">
      <c r="A22" s="241"/>
      <c r="B22" s="248"/>
      <c r="C22" s="248"/>
      <c r="D22" s="147" t="str">
        <f t="shared" si="10"/>
        <v>Tierarzt</v>
      </c>
      <c r="E22" s="197"/>
      <c r="F22" s="162">
        <f ca="1">SUMIF(INDIRECT("'"&amp;F$1&amp;"'!$G$1"):INDIRECT("'"&amp;F$1&amp;"'!$G$100"),$D22,INDIRECT("'"&amp;F$1&amp;"'!$F$1"):INDIRECT("'"&amp;F$1&amp;"'!$F$100"))</f>
        <v>0</v>
      </c>
      <c r="G22" s="163">
        <f ca="1">SUMIF(INDIRECT("'"&amp;G$1&amp;"'!$G$1"):INDIRECT("'"&amp;G$1&amp;"'!$G$100"),$D22,INDIRECT("'"&amp;G$1&amp;"'!$F$1"):INDIRECT("'"&amp;G$1&amp;"'!$F$100"))</f>
        <v>0</v>
      </c>
      <c r="H22" s="163">
        <f ca="1">SUMIF(INDIRECT("'"&amp;H$1&amp;"'!$G$1"):INDIRECT("'"&amp;H$1&amp;"'!$G$100"),$D22,INDIRECT("'"&amp;H$1&amp;"'!$F$1"):INDIRECT("'"&amp;H$1&amp;"'!$F$100"))</f>
        <v>0</v>
      </c>
      <c r="I22" s="163">
        <f ca="1">SUMIF(INDIRECT("'"&amp;I$1&amp;"'!$G$1"):INDIRECT("'"&amp;I$1&amp;"'!$G$100"),$D22,INDIRECT("'"&amp;I$1&amp;"'!$F$1"):INDIRECT("'"&amp;I$1&amp;"'!$F$100"))</f>
        <v>0</v>
      </c>
      <c r="J22" s="163">
        <f ca="1">SUMIF(INDIRECT("'"&amp;J$1&amp;"'!$G$1"):INDIRECT("'"&amp;J$1&amp;"'!$G$100"),$D22,INDIRECT("'"&amp;J$1&amp;"'!$F$1"):INDIRECT("'"&amp;J$1&amp;"'!$F$100"))</f>
        <v>0</v>
      </c>
      <c r="K22" s="163">
        <f ca="1">SUMIF(INDIRECT("'"&amp;K$1&amp;"'!$G$1"):INDIRECT("'"&amp;K$1&amp;"'!$G$100"),$D22,INDIRECT("'"&amp;K$1&amp;"'!$F$1"):INDIRECT("'"&amp;K$1&amp;"'!$F$100"))</f>
        <v>0</v>
      </c>
      <c r="L22" s="163">
        <f ca="1">SUMIF(INDIRECT("'"&amp;L$1&amp;"'!$G$1"):INDIRECT("'"&amp;L$1&amp;"'!$G$100"),$D22,INDIRECT("'"&amp;L$1&amp;"'!$F$1"):INDIRECT("'"&amp;L$1&amp;"'!$F$100"))</f>
        <v>0</v>
      </c>
      <c r="M22" s="163">
        <f ca="1">SUMIF(INDIRECT("'"&amp;M$1&amp;"'!$G$1"):INDIRECT("'"&amp;M$1&amp;"'!$G$100"),$D22,INDIRECT("'"&amp;M$1&amp;"'!$F$1"):INDIRECT("'"&amp;M$1&amp;"'!$F$100"))</f>
        <v>0</v>
      </c>
      <c r="N22" s="163">
        <f ca="1">SUMIF(INDIRECT("'"&amp;N$1&amp;"'!$G$1"):INDIRECT("'"&amp;N$1&amp;"'!$G$100"),$D22,INDIRECT("'"&amp;N$1&amp;"'!$F$1"):INDIRECT("'"&amp;N$1&amp;"'!$F$100"))</f>
        <v>0</v>
      </c>
      <c r="O22" s="163">
        <f ca="1">SUMIF(INDIRECT("'"&amp;O$1&amp;"'!$G$1"):INDIRECT("'"&amp;O$1&amp;"'!$G$100"),$D22,INDIRECT("'"&amp;O$1&amp;"'!$F$1"):INDIRECT("'"&amp;O$1&amp;"'!$F$100"))</f>
        <v>0</v>
      </c>
      <c r="P22" s="163">
        <f ca="1">SUMIF(INDIRECT("'"&amp;P$1&amp;"'!$G$1"):INDIRECT("'"&amp;P$1&amp;"'!$G$100"),$D22,INDIRECT("'"&amp;P$1&amp;"'!$F$1"):INDIRECT("'"&amp;P$1&amp;"'!$F$100"))</f>
        <v>0</v>
      </c>
      <c r="Q22" s="164">
        <f ca="1">SUMIF(INDIRECT("'"&amp;Q$1&amp;"'!$G$1"):INDIRECT("'"&amp;Q$1&amp;"'!$G$100"),$D22,INDIRECT("'"&amp;Q$1&amp;"'!$F$1"):INDIRECT("'"&amp;Q$1&amp;"'!$F$100"))</f>
        <v>0</v>
      </c>
      <c r="R22" s="157"/>
      <c r="S22" s="38" t="e">
        <f ca="1">AVERAGE(INDIRECT("F22:"&amp;VLOOKUP($U$1,{1,"F";2,"G";3,"H";4,"I";5,"J";6,"K";7,"L";8,"M";9,"N";10,"O";11,"P";12,"Q"},2)&amp;"22"))</f>
        <v>#N/A</v>
      </c>
      <c r="T22" s="259"/>
      <c r="U22" s="39"/>
      <c r="V22" s="64" t="s">
        <v>40</v>
      </c>
      <c r="AD22" s="38"/>
    </row>
    <row r="23" spans="1:30" ht="15" thickBot="1" x14ac:dyDescent="0.35">
      <c r="A23" s="241"/>
      <c r="B23" s="247"/>
      <c r="C23" s="247"/>
      <c r="D23" s="148" t="s">
        <v>38</v>
      </c>
      <c r="E23" s="198"/>
      <c r="F23" s="174">
        <f ca="1">SUM(F16:F22)</f>
        <v>400</v>
      </c>
      <c r="G23" s="175">
        <f t="shared" ref="G23:Q23" ca="1" si="11">SUM(G16:G22)</f>
        <v>0</v>
      </c>
      <c r="H23" s="175">
        <f t="shared" ca="1" si="11"/>
        <v>0</v>
      </c>
      <c r="I23" s="175">
        <f t="shared" ca="1" si="11"/>
        <v>0</v>
      </c>
      <c r="J23" s="175">
        <f t="shared" ca="1" si="11"/>
        <v>0</v>
      </c>
      <c r="K23" s="175">
        <f t="shared" ca="1" si="11"/>
        <v>0</v>
      </c>
      <c r="L23" s="175">
        <f t="shared" ca="1" si="11"/>
        <v>0</v>
      </c>
      <c r="M23" s="175">
        <f t="shared" ca="1" si="11"/>
        <v>0</v>
      </c>
      <c r="N23" s="175">
        <f t="shared" ca="1" si="11"/>
        <v>0</v>
      </c>
      <c r="O23" s="175">
        <f t="shared" ca="1" si="11"/>
        <v>0</v>
      </c>
      <c r="P23" s="175">
        <f t="shared" ca="1" si="11"/>
        <v>0</v>
      </c>
      <c r="Q23" s="176">
        <f t="shared" ca="1" si="11"/>
        <v>0</v>
      </c>
      <c r="R23" s="157"/>
      <c r="T23" s="259"/>
      <c r="U23" s="39"/>
      <c r="V23" s="64" t="s">
        <v>49</v>
      </c>
      <c r="AD23" s="38"/>
    </row>
    <row r="24" spans="1:30" ht="16.2" thickBot="1" x14ac:dyDescent="0.35">
      <c r="A24" s="241"/>
      <c r="B24" s="149" t="s">
        <v>25</v>
      </c>
      <c r="C24" s="149"/>
      <c r="D24" s="150"/>
      <c r="E24" s="199"/>
      <c r="F24" s="41">
        <f t="shared" ref="F24:Q24" ca="1" si="12">SUM(F3:F4)-F15-F23</f>
        <v>600</v>
      </c>
      <c r="G24" s="42">
        <f t="shared" ca="1" si="12"/>
        <v>1000</v>
      </c>
      <c r="H24" s="42">
        <f t="shared" ca="1" si="12"/>
        <v>1000</v>
      </c>
      <c r="I24" s="42">
        <f t="shared" ca="1" si="12"/>
        <v>1000</v>
      </c>
      <c r="J24" s="42">
        <f t="shared" ca="1" si="12"/>
        <v>1000</v>
      </c>
      <c r="K24" s="42">
        <f t="shared" ca="1" si="12"/>
        <v>1000</v>
      </c>
      <c r="L24" s="42">
        <f t="shared" ca="1" si="12"/>
        <v>1000</v>
      </c>
      <c r="M24" s="42">
        <f t="shared" ca="1" si="12"/>
        <v>1000</v>
      </c>
      <c r="N24" s="42">
        <f t="shared" ca="1" si="12"/>
        <v>1000</v>
      </c>
      <c r="O24" s="42">
        <f t="shared" ca="1" si="12"/>
        <v>1000</v>
      </c>
      <c r="P24" s="42">
        <f t="shared" ca="1" si="12"/>
        <v>1000</v>
      </c>
      <c r="Q24" s="43">
        <f t="shared" ca="1" si="12"/>
        <v>1000</v>
      </c>
      <c r="R24" s="177"/>
      <c r="T24" s="38" t="e">
        <f ca="1">SUM(T5:T23)</f>
        <v>#N/A</v>
      </c>
      <c r="U24" s="39"/>
      <c r="V24" s="64" t="s">
        <v>50</v>
      </c>
      <c r="AD24" s="38"/>
    </row>
    <row r="25" spans="1:30" ht="12.6" customHeight="1" thickTop="1" thickBot="1" x14ac:dyDescent="0.35">
      <c r="A25" s="242"/>
      <c r="B25" s="151" t="s">
        <v>26</v>
      </c>
      <c r="C25" s="151"/>
      <c r="D25" s="152"/>
      <c r="E25" s="235"/>
      <c r="F25" s="44">
        <f ca="1">E25+F24</f>
        <v>600</v>
      </c>
      <c r="G25" s="45">
        <f t="shared" ref="G25:Q25" ca="1" si="13">F25+G24</f>
        <v>1600</v>
      </c>
      <c r="H25" s="45">
        <f t="shared" ca="1" si="13"/>
        <v>2600</v>
      </c>
      <c r="I25" s="45">
        <f t="shared" ca="1" si="13"/>
        <v>3600</v>
      </c>
      <c r="J25" s="45">
        <f t="shared" ca="1" si="13"/>
        <v>4600</v>
      </c>
      <c r="K25" s="45">
        <f t="shared" ca="1" si="13"/>
        <v>5600</v>
      </c>
      <c r="L25" s="45">
        <f t="shared" ca="1" si="13"/>
        <v>6600</v>
      </c>
      <c r="M25" s="45">
        <f t="shared" ca="1" si="13"/>
        <v>7600</v>
      </c>
      <c r="N25" s="45">
        <f t="shared" ca="1" si="13"/>
        <v>8600</v>
      </c>
      <c r="O25" s="45">
        <f t="shared" ca="1" si="13"/>
        <v>9600</v>
      </c>
      <c r="P25" s="45">
        <f t="shared" ca="1" si="13"/>
        <v>10600</v>
      </c>
      <c r="Q25" s="46">
        <f t="shared" ca="1" si="13"/>
        <v>11600</v>
      </c>
      <c r="R25" s="47">
        <f ca="1">Q25+R24</f>
        <v>11600</v>
      </c>
      <c r="AC25" s="39"/>
    </row>
    <row r="26" spans="1:30" s="57" customFormat="1" ht="13.2" customHeight="1" thickBot="1" x14ac:dyDescent="0.35">
      <c r="A26" s="48"/>
      <c r="B26" s="49"/>
      <c r="C26" s="50"/>
      <c r="D26" s="51"/>
      <c r="E26" s="201"/>
      <c r="F26" s="53"/>
      <c r="G26" s="54"/>
      <c r="H26" s="54"/>
      <c r="I26" s="54"/>
      <c r="J26" s="54"/>
      <c r="K26" s="54"/>
      <c r="L26" s="54"/>
      <c r="M26" s="54"/>
      <c r="N26" s="54"/>
      <c r="O26" s="54"/>
      <c r="P26" s="54"/>
      <c r="Q26" s="55"/>
      <c r="R26" s="56"/>
      <c r="AD26" s="66"/>
    </row>
    <row r="27" spans="1:30" x14ac:dyDescent="0.3">
      <c r="A27" s="264" t="str">
        <f>V6</f>
        <v>Konto A</v>
      </c>
      <c r="B27" s="267" t="s">
        <v>18</v>
      </c>
      <c r="C27" s="67" t="s">
        <v>20</v>
      </c>
      <c r="D27" s="68"/>
      <c r="E27" s="270"/>
      <c r="F27" s="273">
        <v>1500</v>
      </c>
      <c r="G27" s="81">
        <f>F27</f>
        <v>1500</v>
      </c>
      <c r="H27" s="81">
        <f t="shared" ref="H27:Q27" si="14">G27</f>
        <v>1500</v>
      </c>
      <c r="I27" s="81">
        <f t="shared" si="14"/>
        <v>1500</v>
      </c>
      <c r="J27" s="81">
        <f t="shared" si="14"/>
        <v>1500</v>
      </c>
      <c r="K27" s="81">
        <f t="shared" si="14"/>
        <v>1500</v>
      </c>
      <c r="L27" s="81">
        <f t="shared" si="14"/>
        <v>1500</v>
      </c>
      <c r="M27" s="81">
        <f t="shared" si="14"/>
        <v>1500</v>
      </c>
      <c r="N27" s="81">
        <f t="shared" si="14"/>
        <v>1500</v>
      </c>
      <c r="O27" s="81">
        <f t="shared" si="14"/>
        <v>1500</v>
      </c>
      <c r="P27" s="81">
        <f t="shared" si="14"/>
        <v>1500</v>
      </c>
      <c r="Q27" s="81">
        <f t="shared" si="14"/>
        <v>1500</v>
      </c>
      <c r="R27" s="82"/>
    </row>
    <row r="28" spans="1:30" ht="16.2" thickBot="1" x14ac:dyDescent="0.35">
      <c r="A28" s="265"/>
      <c r="B28" s="268"/>
      <c r="C28" s="69" t="s">
        <v>28</v>
      </c>
      <c r="D28" s="70"/>
      <c r="E28" s="202"/>
      <c r="F28" s="83">
        <f ca="1">SUMIF(INDIRECT("'"&amp;F$1&amp;"'!$B$1"):INDIRECT("'"&amp;F$1&amp;"'!$B$100"),$A$27,INDIRECT("'"&amp;F$1&amp;"'!$A$1"):INDIRECT("'"&amp;F$1&amp;"'!$A$100"))</f>
        <v>300</v>
      </c>
      <c r="G28" s="83">
        <f ca="1">SUMIF(INDIRECT("'"&amp;G$1&amp;"'!$B$1"):INDIRECT("'"&amp;G$1&amp;"'!$B$100"),$A$27,INDIRECT("'"&amp;G$1&amp;"'!$A$1"):INDIRECT("'"&amp;G$1&amp;"'!$A$100"))</f>
        <v>0</v>
      </c>
      <c r="H28" s="83">
        <f ca="1">SUMIF(INDIRECT("'"&amp;H$1&amp;"'!$B$1"):INDIRECT("'"&amp;H$1&amp;"'!$B$100"),$A$27,INDIRECT("'"&amp;H$1&amp;"'!$A$1"):INDIRECT("'"&amp;H$1&amp;"'!$A$100"))</f>
        <v>0</v>
      </c>
      <c r="I28" s="83">
        <f ca="1">SUMIF(INDIRECT("'"&amp;I$1&amp;"'!$B$1"):INDIRECT("'"&amp;I$1&amp;"'!$B$100"),$A$27,INDIRECT("'"&amp;I$1&amp;"'!$A$1"):INDIRECT("'"&amp;I$1&amp;"'!$A$100"))</f>
        <v>0</v>
      </c>
      <c r="J28" s="83">
        <f ca="1">SUMIF(INDIRECT("'"&amp;J$1&amp;"'!$B$1"):INDIRECT("'"&amp;J$1&amp;"'!$B$100"),$A$27,INDIRECT("'"&amp;J$1&amp;"'!$A$1"):INDIRECT("'"&amp;J$1&amp;"'!$A$100"))</f>
        <v>0</v>
      </c>
      <c r="K28" s="83">
        <f ca="1">SUMIF(INDIRECT("'"&amp;K$1&amp;"'!$B$1"):INDIRECT("'"&amp;K$1&amp;"'!$B$100"),$A$27,INDIRECT("'"&amp;K$1&amp;"'!$A$1"):INDIRECT("'"&amp;K$1&amp;"'!$A$100"))</f>
        <v>0</v>
      </c>
      <c r="L28" s="83">
        <f ca="1">SUMIF(INDIRECT("'"&amp;L$1&amp;"'!$B$1"):INDIRECT("'"&amp;L$1&amp;"'!$B$100"),$A$27,INDIRECT("'"&amp;L$1&amp;"'!$A$1"):INDIRECT("'"&amp;L$1&amp;"'!$A$100"))</f>
        <v>0</v>
      </c>
      <c r="M28" s="83">
        <f ca="1">SUMIF(INDIRECT("'"&amp;M$1&amp;"'!$B$1"):INDIRECT("'"&amp;M$1&amp;"'!$B$100"),$A$27,INDIRECT("'"&amp;M$1&amp;"'!$A$1"):INDIRECT("'"&amp;M$1&amp;"'!$A$100"))</f>
        <v>0</v>
      </c>
      <c r="N28" s="83">
        <f ca="1">SUMIF(INDIRECT("'"&amp;N$1&amp;"'!$B$1"):INDIRECT("'"&amp;N$1&amp;"'!$B$100"),$A$27,INDIRECT("'"&amp;N$1&amp;"'!$A$1"):INDIRECT("'"&amp;N$1&amp;"'!$A$100"))</f>
        <v>0</v>
      </c>
      <c r="O28" s="83">
        <f ca="1">SUMIF(INDIRECT("'"&amp;O$1&amp;"'!$B$1"):INDIRECT("'"&amp;O$1&amp;"'!$B$100"),$A$27,INDIRECT("'"&amp;O$1&amp;"'!$A$1"):INDIRECT("'"&amp;O$1&amp;"'!$A$100"))</f>
        <v>0</v>
      </c>
      <c r="P28" s="83">
        <f ca="1">SUMIF(INDIRECT("'"&amp;P$1&amp;"'!$B$1"):INDIRECT("'"&amp;P$1&amp;"'!$B$100"),$A$27,INDIRECT("'"&amp;P$1&amp;"'!$A$1"):INDIRECT("'"&amp;P$1&amp;"'!$A$100"))</f>
        <v>0</v>
      </c>
      <c r="Q28" s="83">
        <f ca="1">SUMIF(INDIRECT("'"&amp;Q$1&amp;"'!$B$1"):INDIRECT("'"&amp;Q$1&amp;"'!$B$100"),$A$27,INDIRECT("'"&amp;Q$1&amp;"'!$A$1"):INDIRECT("'"&amp;Q$1&amp;"'!$A$100"))</f>
        <v>0</v>
      </c>
      <c r="R28" s="84"/>
    </row>
    <row r="29" spans="1:30" ht="14.4" outlineLevel="1" x14ac:dyDescent="0.3">
      <c r="A29" s="265"/>
      <c r="B29" s="267" t="s">
        <v>19</v>
      </c>
      <c r="C29" s="267" t="s">
        <v>20</v>
      </c>
      <c r="D29" s="71" t="s">
        <v>5</v>
      </c>
      <c r="E29" s="203"/>
      <c r="F29" s="274">
        <v>1000</v>
      </c>
      <c r="G29" s="85">
        <f>F29</f>
        <v>1000</v>
      </c>
      <c r="H29" s="85">
        <f t="shared" ref="H29:Q29" si="15">G29</f>
        <v>1000</v>
      </c>
      <c r="I29" s="85">
        <f t="shared" si="15"/>
        <v>1000</v>
      </c>
      <c r="J29" s="85">
        <f t="shared" si="15"/>
        <v>1000</v>
      </c>
      <c r="K29" s="85">
        <f t="shared" si="15"/>
        <v>1000</v>
      </c>
      <c r="L29" s="85">
        <f t="shared" si="15"/>
        <v>1000</v>
      </c>
      <c r="M29" s="85">
        <f t="shared" si="15"/>
        <v>1000</v>
      </c>
      <c r="N29" s="85">
        <f t="shared" si="15"/>
        <v>1000</v>
      </c>
      <c r="O29" s="85">
        <f t="shared" si="15"/>
        <v>1000</v>
      </c>
      <c r="P29" s="85">
        <f t="shared" si="15"/>
        <v>1000</v>
      </c>
      <c r="Q29" s="85">
        <f t="shared" si="15"/>
        <v>1000</v>
      </c>
      <c r="R29" s="84"/>
    </row>
    <row r="30" spans="1:30" ht="14.4" outlineLevel="1" x14ac:dyDescent="0.3">
      <c r="A30" s="265"/>
      <c r="B30" s="269"/>
      <c r="C30" s="269"/>
      <c r="D30" s="72" t="s">
        <v>36</v>
      </c>
      <c r="E30" s="204"/>
      <c r="F30" s="272">
        <v>200</v>
      </c>
      <c r="G30" s="86">
        <f>F30</f>
        <v>200</v>
      </c>
      <c r="H30" s="86">
        <f t="shared" ref="H30:Q30" si="16">G30</f>
        <v>200</v>
      </c>
      <c r="I30" s="86">
        <f t="shared" si="16"/>
        <v>200</v>
      </c>
      <c r="J30" s="86">
        <f t="shared" si="16"/>
        <v>200</v>
      </c>
      <c r="K30" s="86">
        <f t="shared" si="16"/>
        <v>200</v>
      </c>
      <c r="L30" s="86">
        <f t="shared" si="16"/>
        <v>200</v>
      </c>
      <c r="M30" s="86">
        <f t="shared" si="16"/>
        <v>200</v>
      </c>
      <c r="N30" s="86">
        <f t="shared" si="16"/>
        <v>200</v>
      </c>
      <c r="O30" s="86">
        <f t="shared" si="16"/>
        <v>200</v>
      </c>
      <c r="P30" s="86">
        <f t="shared" si="16"/>
        <v>200</v>
      </c>
      <c r="Q30" s="86">
        <f t="shared" si="16"/>
        <v>200</v>
      </c>
      <c r="R30" s="84"/>
    </row>
    <row r="31" spans="1:30" ht="14.4" outlineLevel="1" x14ac:dyDescent="0.3">
      <c r="A31" s="265"/>
      <c r="B31" s="269"/>
      <c r="C31" s="269"/>
      <c r="D31" s="72" t="s">
        <v>45</v>
      </c>
      <c r="E31" s="204"/>
      <c r="F31" s="272"/>
      <c r="G31" s="86">
        <f t="shared" ref="G31:Q31" si="17">F31</f>
        <v>0</v>
      </c>
      <c r="H31" s="86">
        <f t="shared" si="17"/>
        <v>0</v>
      </c>
      <c r="I31" s="86">
        <f t="shared" si="17"/>
        <v>0</v>
      </c>
      <c r="J31" s="86">
        <f t="shared" si="17"/>
        <v>0</v>
      </c>
      <c r="K31" s="86">
        <f t="shared" si="17"/>
        <v>0</v>
      </c>
      <c r="L31" s="86">
        <f t="shared" si="17"/>
        <v>0</v>
      </c>
      <c r="M31" s="86">
        <f t="shared" si="17"/>
        <v>0</v>
      </c>
      <c r="N31" s="86">
        <f t="shared" si="17"/>
        <v>0</v>
      </c>
      <c r="O31" s="86">
        <f t="shared" si="17"/>
        <v>0</v>
      </c>
      <c r="P31" s="86">
        <f t="shared" si="17"/>
        <v>0</v>
      </c>
      <c r="Q31" s="86">
        <f t="shared" si="17"/>
        <v>0</v>
      </c>
      <c r="R31" s="84"/>
    </row>
    <row r="32" spans="1:30" ht="14.4" outlineLevel="1" x14ac:dyDescent="0.3">
      <c r="A32" s="265"/>
      <c r="B32" s="269"/>
      <c r="C32" s="269"/>
      <c r="D32" s="72" t="s">
        <v>53</v>
      </c>
      <c r="E32" s="204"/>
      <c r="F32" s="272"/>
      <c r="G32" s="86">
        <f t="shared" ref="G32:Q32" si="18">F32</f>
        <v>0</v>
      </c>
      <c r="H32" s="86">
        <f t="shared" si="18"/>
        <v>0</v>
      </c>
      <c r="I32" s="86">
        <f t="shared" si="18"/>
        <v>0</v>
      </c>
      <c r="J32" s="86">
        <f t="shared" si="18"/>
        <v>0</v>
      </c>
      <c r="K32" s="86">
        <f t="shared" si="18"/>
        <v>0</v>
      </c>
      <c r="L32" s="86">
        <f t="shared" si="18"/>
        <v>0</v>
      </c>
      <c r="M32" s="86">
        <f t="shared" si="18"/>
        <v>0</v>
      </c>
      <c r="N32" s="86">
        <f t="shared" si="18"/>
        <v>0</v>
      </c>
      <c r="O32" s="86">
        <f t="shared" si="18"/>
        <v>0</v>
      </c>
      <c r="P32" s="86">
        <f t="shared" si="18"/>
        <v>0</v>
      </c>
      <c r="Q32" s="86">
        <f t="shared" si="18"/>
        <v>0</v>
      </c>
      <c r="R32" s="84"/>
    </row>
    <row r="33" spans="1:30" ht="14.4" outlineLevel="1" x14ac:dyDescent="0.3">
      <c r="A33" s="265"/>
      <c r="B33" s="269"/>
      <c r="C33" s="269"/>
      <c r="D33" s="72" t="s">
        <v>24</v>
      </c>
      <c r="E33" s="204"/>
      <c r="F33" s="272"/>
      <c r="G33" s="86">
        <f t="shared" ref="G33:Q33" si="19">F33</f>
        <v>0</v>
      </c>
      <c r="H33" s="86">
        <f t="shared" si="19"/>
        <v>0</v>
      </c>
      <c r="I33" s="86">
        <f t="shared" si="19"/>
        <v>0</v>
      </c>
      <c r="J33" s="86">
        <f t="shared" si="19"/>
        <v>0</v>
      </c>
      <c r="K33" s="86">
        <f t="shared" si="19"/>
        <v>0</v>
      </c>
      <c r="L33" s="86">
        <f t="shared" si="19"/>
        <v>0</v>
      </c>
      <c r="M33" s="86">
        <f t="shared" si="19"/>
        <v>0</v>
      </c>
      <c r="N33" s="86">
        <f t="shared" si="19"/>
        <v>0</v>
      </c>
      <c r="O33" s="86">
        <f t="shared" si="19"/>
        <v>0</v>
      </c>
      <c r="P33" s="86">
        <f t="shared" si="19"/>
        <v>0</v>
      </c>
      <c r="Q33" s="86">
        <f t="shared" si="19"/>
        <v>0</v>
      </c>
      <c r="R33" s="84"/>
    </row>
    <row r="34" spans="1:30" ht="14.4" outlineLevel="1" x14ac:dyDescent="0.3">
      <c r="A34" s="265"/>
      <c r="B34" s="269"/>
      <c r="C34" s="269"/>
      <c r="D34" s="73" t="s">
        <v>46</v>
      </c>
      <c r="E34" s="205"/>
      <c r="F34" s="275"/>
      <c r="G34" s="86">
        <f t="shared" ref="G34:Q34" si="20">F34</f>
        <v>0</v>
      </c>
      <c r="H34" s="86">
        <f t="shared" si="20"/>
        <v>0</v>
      </c>
      <c r="I34" s="86">
        <f t="shared" si="20"/>
        <v>0</v>
      </c>
      <c r="J34" s="86">
        <f t="shared" si="20"/>
        <v>0</v>
      </c>
      <c r="K34" s="86">
        <f t="shared" si="20"/>
        <v>0</v>
      </c>
      <c r="L34" s="86">
        <f t="shared" si="20"/>
        <v>0</v>
      </c>
      <c r="M34" s="86">
        <f t="shared" si="20"/>
        <v>0</v>
      </c>
      <c r="N34" s="86">
        <f t="shared" si="20"/>
        <v>0</v>
      </c>
      <c r="O34" s="86">
        <f t="shared" si="20"/>
        <v>0</v>
      </c>
      <c r="P34" s="86">
        <f t="shared" si="20"/>
        <v>0</v>
      </c>
      <c r="Q34" s="86">
        <f t="shared" si="20"/>
        <v>0</v>
      </c>
      <c r="R34" s="84"/>
    </row>
    <row r="35" spans="1:30" ht="14.4" x14ac:dyDescent="0.3">
      <c r="A35" s="265"/>
      <c r="B35" s="269"/>
      <c r="C35" s="269"/>
      <c r="D35" s="74" t="s">
        <v>38</v>
      </c>
      <c r="E35" s="206"/>
      <c r="F35" s="87">
        <f t="shared" ref="F35:Q35" si="21">SUM(F29:F34)</f>
        <v>1200</v>
      </c>
      <c r="G35" s="88">
        <f t="shared" si="21"/>
        <v>1200</v>
      </c>
      <c r="H35" s="88">
        <f t="shared" si="21"/>
        <v>1200</v>
      </c>
      <c r="I35" s="88">
        <f t="shared" si="21"/>
        <v>1200</v>
      </c>
      <c r="J35" s="88">
        <f t="shared" si="21"/>
        <v>1200</v>
      </c>
      <c r="K35" s="88">
        <f t="shared" si="21"/>
        <v>1200</v>
      </c>
      <c r="L35" s="88">
        <f t="shared" si="21"/>
        <v>1200</v>
      </c>
      <c r="M35" s="88">
        <f t="shared" si="21"/>
        <v>1200</v>
      </c>
      <c r="N35" s="88">
        <f t="shared" si="21"/>
        <v>1200</v>
      </c>
      <c r="O35" s="88">
        <f t="shared" si="21"/>
        <v>1200</v>
      </c>
      <c r="P35" s="88">
        <f t="shared" si="21"/>
        <v>1200</v>
      </c>
      <c r="Q35" s="89">
        <f t="shared" si="21"/>
        <v>1200</v>
      </c>
      <c r="R35" s="84"/>
    </row>
    <row r="36" spans="1:30" ht="15.75" customHeight="1" thickBot="1" x14ac:dyDescent="0.35">
      <c r="A36" s="265"/>
      <c r="B36" s="268"/>
      <c r="C36" s="75" t="s">
        <v>28</v>
      </c>
      <c r="D36" s="76" t="str">
        <f>V23</f>
        <v>Sonstiges Konto A</v>
      </c>
      <c r="E36" s="207"/>
      <c r="F36" s="90">
        <f ca="1">SUMIF(INDIRECT("'"&amp;F$1&amp;"'!$G$1"):INDIRECT("'"&amp;F$1&amp;"'!$G$100"),$D36,INDIRECT("'"&amp;F$1&amp;"'!$F$1"):INDIRECT("'"&amp;F$1&amp;"'!$F$100"))</f>
        <v>0</v>
      </c>
      <c r="G36" s="91">
        <f ca="1">SUMIF(INDIRECT("'"&amp;G$1&amp;"'!$G$1"):INDIRECT("'"&amp;G$1&amp;"'!$G$100"),$D36,INDIRECT("'"&amp;G$1&amp;"'!$F$1"):INDIRECT("'"&amp;G$1&amp;"'!$F$100"))</f>
        <v>0</v>
      </c>
      <c r="H36" s="91">
        <f ca="1">SUMIF(INDIRECT("'"&amp;H$1&amp;"'!$G$1"):INDIRECT("'"&amp;H$1&amp;"'!$G$100"),$D36,INDIRECT("'"&amp;H$1&amp;"'!$F$1"):INDIRECT("'"&amp;H$1&amp;"'!$F$100"))</f>
        <v>0</v>
      </c>
      <c r="I36" s="91">
        <f ca="1">SUMIF(INDIRECT("'"&amp;I$1&amp;"'!$G$1"):INDIRECT("'"&amp;I$1&amp;"'!$G$100"),$D36,INDIRECT("'"&amp;I$1&amp;"'!$F$1"):INDIRECT("'"&amp;I$1&amp;"'!$F$100"))</f>
        <v>0</v>
      </c>
      <c r="J36" s="91">
        <f ca="1">SUMIF(INDIRECT("'"&amp;J$1&amp;"'!$G$1"):INDIRECT("'"&amp;J$1&amp;"'!$G$100"),$D36,INDIRECT("'"&amp;J$1&amp;"'!$F$1"):INDIRECT("'"&amp;J$1&amp;"'!$F$100"))</f>
        <v>0</v>
      </c>
      <c r="K36" s="91">
        <f ca="1">SUMIF(INDIRECT("'"&amp;K$1&amp;"'!$G$1"):INDIRECT("'"&amp;K$1&amp;"'!$G$100"),$D36,INDIRECT("'"&amp;K$1&amp;"'!$F$1"):INDIRECT("'"&amp;K$1&amp;"'!$F$100"))</f>
        <v>0</v>
      </c>
      <c r="L36" s="91">
        <f ca="1">SUMIF(INDIRECT("'"&amp;L$1&amp;"'!$G$1"):INDIRECT("'"&amp;L$1&amp;"'!$G$100"),$D36,INDIRECT("'"&amp;L$1&amp;"'!$F$1"):INDIRECT("'"&amp;L$1&amp;"'!$F$100"))</f>
        <v>0</v>
      </c>
      <c r="M36" s="91">
        <f ca="1">SUMIF(INDIRECT("'"&amp;M$1&amp;"'!$G$1"):INDIRECT("'"&amp;M$1&amp;"'!$G$100"),$D36,INDIRECT("'"&amp;M$1&amp;"'!$F$1"):INDIRECT("'"&amp;M$1&amp;"'!$F$100"))</f>
        <v>0</v>
      </c>
      <c r="N36" s="91">
        <f ca="1">SUMIF(INDIRECT("'"&amp;N$1&amp;"'!$G$1"):INDIRECT("'"&amp;N$1&amp;"'!$G$100"),$D36,INDIRECT("'"&amp;N$1&amp;"'!$F$1"):INDIRECT("'"&amp;N$1&amp;"'!$F$100"))</f>
        <v>0</v>
      </c>
      <c r="O36" s="91">
        <f ca="1">SUMIF(INDIRECT("'"&amp;O$1&amp;"'!$G$1"):INDIRECT("'"&amp;O$1&amp;"'!$G$100"),$D36,INDIRECT("'"&amp;O$1&amp;"'!$F$1"):INDIRECT("'"&amp;O$1&amp;"'!$F$100"))</f>
        <v>0</v>
      </c>
      <c r="P36" s="91">
        <f ca="1">SUMIF(INDIRECT("'"&amp;P$1&amp;"'!$G$1"):INDIRECT("'"&amp;P$1&amp;"'!$G$100"),$D36,INDIRECT("'"&amp;P$1&amp;"'!$F$1"):INDIRECT("'"&amp;P$1&amp;"'!$F$100"))</f>
        <v>0</v>
      </c>
      <c r="Q36" s="92">
        <f ca="1">SUMIF(INDIRECT("'"&amp;Q$1&amp;"'!$G$1"):INDIRECT("'"&amp;Q$1&amp;"'!$G$100"),$D36,INDIRECT("'"&amp;Q$1&amp;"'!$F$1"):INDIRECT("'"&amp;Q$1&amp;"'!$F$100"))</f>
        <v>0</v>
      </c>
      <c r="R36" s="84"/>
    </row>
    <row r="37" spans="1:30" ht="16.2" thickBot="1" x14ac:dyDescent="0.35">
      <c r="A37" s="265"/>
      <c r="B37" s="77" t="s">
        <v>25</v>
      </c>
      <c r="C37" s="77"/>
      <c r="D37" s="78"/>
      <c r="E37" s="208"/>
      <c r="F37" s="41">
        <f t="shared" ref="F37:Q37" ca="1" si="22">SUM(F27:F28)-SUM(F35:F36)</f>
        <v>600</v>
      </c>
      <c r="G37" s="42">
        <f t="shared" ca="1" si="22"/>
        <v>300</v>
      </c>
      <c r="H37" s="42">
        <f t="shared" ca="1" si="22"/>
        <v>300</v>
      </c>
      <c r="I37" s="42">
        <f t="shared" ca="1" si="22"/>
        <v>300</v>
      </c>
      <c r="J37" s="42">
        <f t="shared" ca="1" si="22"/>
        <v>300</v>
      </c>
      <c r="K37" s="42">
        <f t="shared" ca="1" si="22"/>
        <v>300</v>
      </c>
      <c r="L37" s="42">
        <f t="shared" ca="1" si="22"/>
        <v>300</v>
      </c>
      <c r="M37" s="42">
        <f t="shared" ca="1" si="22"/>
        <v>300</v>
      </c>
      <c r="N37" s="42">
        <f t="shared" ca="1" si="22"/>
        <v>300</v>
      </c>
      <c r="O37" s="42">
        <f t="shared" ca="1" si="22"/>
        <v>300</v>
      </c>
      <c r="P37" s="42">
        <f t="shared" ca="1" si="22"/>
        <v>300</v>
      </c>
      <c r="Q37" s="43">
        <f t="shared" ca="1" si="22"/>
        <v>300</v>
      </c>
      <c r="R37" s="93"/>
    </row>
    <row r="38" spans="1:30" ht="16.8" thickTop="1" thickBot="1" x14ac:dyDescent="0.35">
      <c r="A38" s="266"/>
      <c r="B38" s="79" t="s">
        <v>26</v>
      </c>
      <c r="C38" s="79"/>
      <c r="D38" s="80"/>
      <c r="E38" s="200"/>
      <c r="F38" s="44">
        <f ca="1">E38+F37</f>
        <v>600</v>
      </c>
      <c r="G38" s="45">
        <f t="shared" ref="G38" ca="1" si="23">F38+G37</f>
        <v>900</v>
      </c>
      <c r="H38" s="45">
        <f t="shared" ref="H38" ca="1" si="24">G38+H37</f>
        <v>1200</v>
      </c>
      <c r="I38" s="45">
        <f ca="1">H38+I37</f>
        <v>1500</v>
      </c>
      <c r="J38" s="45">
        <f t="shared" ref="J38" ca="1" si="25">I38+J37</f>
        <v>1800</v>
      </c>
      <c r="K38" s="45">
        <f t="shared" ref="K38" ca="1" si="26">J38+K37</f>
        <v>2100</v>
      </c>
      <c r="L38" s="45">
        <f t="shared" ref="L38" ca="1" si="27">K38+L37</f>
        <v>2400</v>
      </c>
      <c r="M38" s="45">
        <f ca="1">L38+M37</f>
        <v>2700</v>
      </c>
      <c r="N38" s="45">
        <f t="shared" ref="N38" ca="1" si="28">M38+N37</f>
        <v>3000</v>
      </c>
      <c r="O38" s="45">
        <f t="shared" ref="O38" ca="1" si="29">N38+O37</f>
        <v>3300</v>
      </c>
      <c r="P38" s="45">
        <f t="shared" ref="P38" ca="1" si="30">O38+P37</f>
        <v>3600</v>
      </c>
      <c r="Q38" s="46">
        <f t="shared" ref="Q38" ca="1" si="31">P38+Q37</f>
        <v>3900</v>
      </c>
      <c r="R38" s="47">
        <f t="shared" ref="R38" ca="1" si="32">Q38+R37</f>
        <v>3900</v>
      </c>
    </row>
    <row r="39" spans="1:30" s="57" customFormat="1" ht="7.2" thickBot="1" x14ac:dyDescent="0.35">
      <c r="A39" s="48"/>
      <c r="B39" s="49"/>
      <c r="C39" s="50"/>
      <c r="D39" s="51"/>
      <c r="E39" s="201"/>
      <c r="F39" s="53"/>
      <c r="G39" s="54"/>
      <c r="H39" s="54"/>
      <c r="I39" s="54"/>
      <c r="J39" s="54"/>
      <c r="K39" s="54"/>
      <c r="L39" s="54"/>
      <c r="M39" s="54"/>
      <c r="N39" s="54"/>
      <c r="O39" s="54"/>
      <c r="P39" s="54"/>
      <c r="Q39" s="55"/>
      <c r="R39" s="56"/>
      <c r="AD39" s="66"/>
    </row>
    <row r="40" spans="1:30" ht="16.2" hidden="1" outlineLevel="1" thickBot="1" x14ac:dyDescent="0.35">
      <c r="A40" s="255" t="s">
        <v>47</v>
      </c>
      <c r="B40" s="178" t="s">
        <v>34</v>
      </c>
      <c r="C40" s="178"/>
      <c r="D40" s="179"/>
      <c r="E40" s="209"/>
      <c r="F40" s="180">
        <f t="shared" ref="F40:Q40" si="33">F31</f>
        <v>0</v>
      </c>
      <c r="G40" s="181">
        <f t="shared" si="33"/>
        <v>0</v>
      </c>
      <c r="H40" s="181">
        <f t="shared" si="33"/>
        <v>0</v>
      </c>
      <c r="I40" s="181">
        <f t="shared" si="33"/>
        <v>0</v>
      </c>
      <c r="J40" s="181">
        <f t="shared" si="33"/>
        <v>0</v>
      </c>
      <c r="K40" s="181">
        <f t="shared" si="33"/>
        <v>0</v>
      </c>
      <c r="L40" s="181">
        <f t="shared" si="33"/>
        <v>0</v>
      </c>
      <c r="M40" s="181">
        <f t="shared" si="33"/>
        <v>0</v>
      </c>
      <c r="N40" s="181">
        <f t="shared" si="33"/>
        <v>0</v>
      </c>
      <c r="O40" s="181">
        <f t="shared" si="33"/>
        <v>0</v>
      </c>
      <c r="P40" s="181">
        <f t="shared" si="33"/>
        <v>0</v>
      </c>
      <c r="Q40" s="182">
        <f t="shared" si="33"/>
        <v>0</v>
      </c>
      <c r="R40" s="183"/>
    </row>
    <row r="41" spans="1:30" ht="16.8" hidden="1" outlineLevel="1" thickTop="1" thickBot="1" x14ac:dyDescent="0.35">
      <c r="A41" s="256"/>
      <c r="B41" s="79" t="s">
        <v>35</v>
      </c>
      <c r="C41" s="79"/>
      <c r="D41" s="80"/>
      <c r="E41" s="200"/>
      <c r="F41" s="44">
        <f t="shared" ref="F41" si="34">E41+F40</f>
        <v>0</v>
      </c>
      <c r="G41" s="45">
        <f t="shared" ref="G41" si="35">F41+G40</f>
        <v>0</v>
      </c>
      <c r="H41" s="45">
        <f t="shared" ref="H41" si="36">G41+H40</f>
        <v>0</v>
      </c>
      <c r="I41" s="45">
        <f t="shared" ref="I41" si="37">H41+I40</f>
        <v>0</v>
      </c>
      <c r="J41" s="45">
        <f t="shared" ref="J41" si="38">I41+J40</f>
        <v>0</v>
      </c>
      <c r="K41" s="45">
        <f t="shared" ref="K41" si="39">J41+K40</f>
        <v>0</v>
      </c>
      <c r="L41" s="45">
        <f t="shared" ref="L41" si="40">K41+L40</f>
        <v>0</v>
      </c>
      <c r="M41" s="45">
        <f t="shared" ref="M41" si="41">L41+M40</f>
        <v>0</v>
      </c>
      <c r="N41" s="45">
        <f t="shared" ref="N41" si="42">M41+N40</f>
        <v>0</v>
      </c>
      <c r="O41" s="45">
        <f t="shared" ref="O41" si="43">N41+O40</f>
        <v>0</v>
      </c>
      <c r="P41" s="45">
        <f t="shared" ref="P41" si="44">O41+P40</f>
        <v>0</v>
      </c>
      <c r="Q41" s="46">
        <f t="shared" ref="Q41" si="45">P41+Q40</f>
        <v>0</v>
      </c>
      <c r="R41" s="47">
        <f t="shared" ref="R41" si="46">Q41+R40</f>
        <v>0</v>
      </c>
    </row>
    <row r="42" spans="1:30" s="57" customFormat="1" ht="7.2" hidden="1" outlineLevel="1" thickBot="1" x14ac:dyDescent="0.35">
      <c r="A42" s="48"/>
      <c r="B42" s="49"/>
      <c r="C42" s="50"/>
      <c r="D42" s="51"/>
      <c r="E42" s="201"/>
      <c r="F42" s="53"/>
      <c r="G42" s="54"/>
      <c r="H42" s="54"/>
      <c r="I42" s="54"/>
      <c r="J42" s="54"/>
      <c r="K42" s="54"/>
      <c r="L42" s="54"/>
      <c r="M42" s="54"/>
      <c r="N42" s="54"/>
      <c r="O42" s="54"/>
      <c r="P42" s="54"/>
      <c r="Q42" s="55"/>
      <c r="R42" s="56"/>
      <c r="AD42" s="66"/>
    </row>
    <row r="43" spans="1:30" ht="16.2" hidden="1" outlineLevel="1" thickBot="1" x14ac:dyDescent="0.35">
      <c r="A43" s="255" t="s">
        <v>41</v>
      </c>
      <c r="B43" s="178" t="s">
        <v>34</v>
      </c>
      <c r="C43" s="178"/>
      <c r="D43" s="179"/>
      <c r="E43" s="209"/>
      <c r="F43" s="180">
        <f t="shared" ref="F43:Q43" si="47">F30</f>
        <v>200</v>
      </c>
      <c r="G43" s="181">
        <f t="shared" si="47"/>
        <v>200</v>
      </c>
      <c r="H43" s="181">
        <f t="shared" si="47"/>
        <v>200</v>
      </c>
      <c r="I43" s="181">
        <f t="shared" si="47"/>
        <v>200</v>
      </c>
      <c r="J43" s="181">
        <f t="shared" si="47"/>
        <v>200</v>
      </c>
      <c r="K43" s="181">
        <f t="shared" si="47"/>
        <v>200</v>
      </c>
      <c r="L43" s="181">
        <f t="shared" si="47"/>
        <v>200</v>
      </c>
      <c r="M43" s="181">
        <f t="shared" si="47"/>
        <v>200</v>
      </c>
      <c r="N43" s="181">
        <f t="shared" si="47"/>
        <v>200</v>
      </c>
      <c r="O43" s="181">
        <f t="shared" si="47"/>
        <v>200</v>
      </c>
      <c r="P43" s="181">
        <f t="shared" si="47"/>
        <v>200</v>
      </c>
      <c r="Q43" s="182">
        <f t="shared" si="47"/>
        <v>200</v>
      </c>
      <c r="R43" s="183"/>
    </row>
    <row r="44" spans="1:30" ht="16.8" hidden="1" outlineLevel="1" thickTop="1" thickBot="1" x14ac:dyDescent="0.35">
      <c r="A44" s="256"/>
      <c r="B44" s="79" t="s">
        <v>35</v>
      </c>
      <c r="C44" s="79"/>
      <c r="D44" s="80"/>
      <c r="E44" s="200"/>
      <c r="F44" s="44">
        <f t="shared" ref="F44" si="48">E44+F43</f>
        <v>200</v>
      </c>
      <c r="G44" s="45">
        <f t="shared" ref="G44" si="49">F44+G43</f>
        <v>400</v>
      </c>
      <c r="H44" s="45">
        <f t="shared" ref="H44" si="50">G44+H43</f>
        <v>600</v>
      </c>
      <c r="I44" s="45">
        <f t="shared" ref="I44" si="51">H44+I43</f>
        <v>800</v>
      </c>
      <c r="J44" s="45">
        <f t="shared" ref="J44" si="52">I44+J43</f>
        <v>1000</v>
      </c>
      <c r="K44" s="45">
        <f t="shared" ref="K44" si="53">J44+K43</f>
        <v>1200</v>
      </c>
      <c r="L44" s="45">
        <f t="shared" ref="L44" si="54">K44+L43</f>
        <v>1400</v>
      </c>
      <c r="M44" s="45">
        <f t="shared" ref="M44" si="55">L44+M43</f>
        <v>1600</v>
      </c>
      <c r="N44" s="45">
        <f t="shared" ref="N44" si="56">M44+N43</f>
        <v>1800</v>
      </c>
      <c r="O44" s="45">
        <f t="shared" ref="O44" si="57">N44+O43</f>
        <v>2000</v>
      </c>
      <c r="P44" s="45">
        <f t="shared" ref="P44" si="58">O44+P43</f>
        <v>2200</v>
      </c>
      <c r="Q44" s="46">
        <f t="shared" ref="Q44" si="59">P44+Q43</f>
        <v>2400</v>
      </c>
      <c r="R44" s="47">
        <f t="shared" ref="R44" si="60">Q44+R43</f>
        <v>2400</v>
      </c>
    </row>
    <row r="45" spans="1:30" s="57" customFormat="1" ht="7.2" hidden="1" outlineLevel="1" thickBot="1" x14ac:dyDescent="0.35">
      <c r="A45" s="48"/>
      <c r="B45" s="49"/>
      <c r="C45" s="50"/>
      <c r="D45" s="51"/>
      <c r="E45" s="201"/>
      <c r="F45" s="53"/>
      <c r="G45" s="54"/>
      <c r="H45" s="54"/>
      <c r="I45" s="54"/>
      <c r="J45" s="54"/>
      <c r="K45" s="54"/>
      <c r="L45" s="54"/>
      <c r="M45" s="54"/>
      <c r="N45" s="54"/>
      <c r="O45" s="54"/>
      <c r="P45" s="54"/>
      <c r="Q45" s="55"/>
      <c r="R45" s="56"/>
      <c r="AD45" s="66"/>
    </row>
    <row r="46" spans="1:30" collapsed="1" x14ac:dyDescent="0.3">
      <c r="A46" s="243" t="str">
        <f>V7</f>
        <v>Konto B</v>
      </c>
      <c r="B46" s="249" t="s">
        <v>18</v>
      </c>
      <c r="C46" s="94" t="s">
        <v>20</v>
      </c>
      <c r="D46" s="95"/>
      <c r="E46" s="270"/>
      <c r="F46" s="273">
        <v>2000</v>
      </c>
      <c r="G46" s="107">
        <f>F46</f>
        <v>2000</v>
      </c>
      <c r="H46" s="107">
        <f t="shared" ref="H46:Q46" si="61">G46</f>
        <v>2000</v>
      </c>
      <c r="I46" s="107">
        <f t="shared" si="61"/>
        <v>2000</v>
      </c>
      <c r="J46" s="107">
        <f t="shared" si="61"/>
        <v>2000</v>
      </c>
      <c r="K46" s="107">
        <f t="shared" si="61"/>
        <v>2000</v>
      </c>
      <c r="L46" s="107">
        <f t="shared" si="61"/>
        <v>2000</v>
      </c>
      <c r="M46" s="107">
        <f t="shared" si="61"/>
        <v>2000</v>
      </c>
      <c r="N46" s="107">
        <f t="shared" si="61"/>
        <v>2000</v>
      </c>
      <c r="O46" s="107">
        <f t="shared" si="61"/>
        <v>2000</v>
      </c>
      <c r="P46" s="107">
        <f t="shared" si="61"/>
        <v>2000</v>
      </c>
      <c r="Q46" s="107">
        <f t="shared" si="61"/>
        <v>2000</v>
      </c>
      <c r="R46" s="108"/>
    </row>
    <row r="47" spans="1:30" ht="16.2" thickBot="1" x14ac:dyDescent="0.35">
      <c r="A47" s="244"/>
      <c r="B47" s="250"/>
      <c r="C47" s="96" t="s">
        <v>28</v>
      </c>
      <c r="D47" s="97"/>
      <c r="E47" s="210"/>
      <c r="F47" s="109">
        <f ca="1">SUMIF(INDIRECT("'"&amp;F$1&amp;"'!$B$1"):INDIRECT("'"&amp;F$1&amp;"'!$B$100"),$A$46,INDIRECT("'"&amp;F$1&amp;"'!$A$1"):INDIRECT("'"&amp;F$1&amp;"'!$A$100"))</f>
        <v>0</v>
      </c>
      <c r="G47" s="110">
        <f ca="1">SUMIF(INDIRECT("'"&amp;G$1&amp;"'!$B$1"):INDIRECT("'"&amp;G$1&amp;"'!$B$100"),$A$46,INDIRECT("'"&amp;G$1&amp;"'!$A$1"):INDIRECT("'"&amp;G$1&amp;"'!$A$100"))</f>
        <v>0</v>
      </c>
      <c r="H47" s="110">
        <f ca="1">SUMIF(INDIRECT("'"&amp;H$1&amp;"'!$B$1"):INDIRECT("'"&amp;H$1&amp;"'!$B$100"),$A$46,INDIRECT("'"&amp;H$1&amp;"'!$A$1"):INDIRECT("'"&amp;H$1&amp;"'!$A$100"))</f>
        <v>0</v>
      </c>
      <c r="I47" s="110">
        <f ca="1">SUMIF(INDIRECT("'"&amp;I$1&amp;"'!$B$1"):INDIRECT("'"&amp;I$1&amp;"'!$B$100"),$A$46,INDIRECT("'"&amp;I$1&amp;"'!$A$1"):INDIRECT("'"&amp;I$1&amp;"'!$A$100"))</f>
        <v>0</v>
      </c>
      <c r="J47" s="110">
        <f ca="1">SUMIF(INDIRECT("'"&amp;J$1&amp;"'!$B$1"):INDIRECT("'"&amp;J$1&amp;"'!$B$100"),$A$46,INDIRECT("'"&amp;J$1&amp;"'!$A$1"):INDIRECT("'"&amp;J$1&amp;"'!$A$100"))</f>
        <v>0</v>
      </c>
      <c r="K47" s="110">
        <f ca="1">SUMIF(INDIRECT("'"&amp;K$1&amp;"'!$B$1"):INDIRECT("'"&amp;K$1&amp;"'!$B$100"),$A$46,INDIRECT("'"&amp;K$1&amp;"'!$A$1"):INDIRECT("'"&amp;K$1&amp;"'!$A$100"))</f>
        <v>0</v>
      </c>
      <c r="L47" s="110">
        <f ca="1">SUMIF(INDIRECT("'"&amp;L$1&amp;"'!$B$1"):INDIRECT("'"&amp;L$1&amp;"'!$B$100"),$A$46,INDIRECT("'"&amp;L$1&amp;"'!$A$1"):INDIRECT("'"&amp;L$1&amp;"'!$A$100"))</f>
        <v>0</v>
      </c>
      <c r="M47" s="110">
        <f ca="1">SUMIF(INDIRECT("'"&amp;M$1&amp;"'!$B$1"):INDIRECT("'"&amp;M$1&amp;"'!$B$100"),$A$46,INDIRECT("'"&amp;M$1&amp;"'!$A$1"):INDIRECT("'"&amp;M$1&amp;"'!$A$100"))</f>
        <v>0</v>
      </c>
      <c r="N47" s="110">
        <f ca="1">SUMIF(INDIRECT("'"&amp;N$1&amp;"'!$B$1"):INDIRECT("'"&amp;N$1&amp;"'!$B$100"),$A$46,INDIRECT("'"&amp;N$1&amp;"'!$A$1"):INDIRECT("'"&amp;N$1&amp;"'!$A$100"))</f>
        <v>0</v>
      </c>
      <c r="O47" s="110">
        <f ca="1">SUMIF(INDIRECT("'"&amp;O$1&amp;"'!$B$1"):INDIRECT("'"&amp;O$1&amp;"'!$B$100"),$A$46,INDIRECT("'"&amp;O$1&amp;"'!$A$1"):INDIRECT("'"&amp;O$1&amp;"'!$A$100"))</f>
        <v>0</v>
      </c>
      <c r="P47" s="110">
        <f ca="1">SUMIF(INDIRECT("'"&amp;P$1&amp;"'!$B$1"):INDIRECT("'"&amp;P$1&amp;"'!$B$100"),$A$46,INDIRECT("'"&amp;P$1&amp;"'!$A$1"):INDIRECT("'"&amp;P$1&amp;"'!$A$100"))</f>
        <v>0</v>
      </c>
      <c r="Q47" s="111">
        <f ca="1">SUMIF(INDIRECT("'"&amp;Q$1&amp;"'!$B$1"):INDIRECT("'"&amp;Q$1&amp;"'!$B$100"),$A$46,INDIRECT("'"&amp;Q$1&amp;"'!$A$1"):INDIRECT("'"&amp;Q$1&amp;"'!$A$100"))</f>
        <v>0</v>
      </c>
      <c r="R47" s="112"/>
    </row>
    <row r="48" spans="1:30" ht="14.4" outlineLevel="1" x14ac:dyDescent="0.3">
      <c r="A48" s="244"/>
      <c r="B48" s="249" t="s">
        <v>19</v>
      </c>
      <c r="C48" s="249" t="s">
        <v>20</v>
      </c>
      <c r="D48" s="98" t="s">
        <v>5</v>
      </c>
      <c r="E48" s="211"/>
      <c r="F48" s="274">
        <v>500</v>
      </c>
      <c r="G48" s="113">
        <f>F48</f>
        <v>500</v>
      </c>
      <c r="H48" s="113">
        <f t="shared" ref="H48:Q48" si="62">G48</f>
        <v>500</v>
      </c>
      <c r="I48" s="113">
        <f t="shared" si="62"/>
        <v>500</v>
      </c>
      <c r="J48" s="113">
        <f t="shared" si="62"/>
        <v>500</v>
      </c>
      <c r="K48" s="113">
        <f t="shared" si="62"/>
        <v>500</v>
      </c>
      <c r="L48" s="113">
        <f t="shared" si="62"/>
        <v>500</v>
      </c>
      <c r="M48" s="113">
        <f t="shared" si="62"/>
        <v>500</v>
      </c>
      <c r="N48" s="113">
        <f t="shared" si="62"/>
        <v>500</v>
      </c>
      <c r="O48" s="113">
        <f t="shared" si="62"/>
        <v>500</v>
      </c>
      <c r="P48" s="113">
        <f t="shared" si="62"/>
        <v>500</v>
      </c>
      <c r="Q48" s="113">
        <f t="shared" si="62"/>
        <v>500</v>
      </c>
      <c r="R48" s="112"/>
    </row>
    <row r="49" spans="1:30" ht="14.4" outlineLevel="1" x14ac:dyDescent="0.3">
      <c r="A49" s="244"/>
      <c r="B49" s="251"/>
      <c r="C49" s="251"/>
      <c r="D49" s="99" t="s">
        <v>36</v>
      </c>
      <c r="E49" s="212"/>
      <c r="F49" s="272">
        <v>50</v>
      </c>
      <c r="G49" s="115">
        <f t="shared" ref="G49:Q49" si="63">F49</f>
        <v>50</v>
      </c>
      <c r="H49" s="115">
        <f t="shared" si="63"/>
        <v>50</v>
      </c>
      <c r="I49" s="115">
        <f t="shared" si="63"/>
        <v>50</v>
      </c>
      <c r="J49" s="115">
        <f t="shared" si="63"/>
        <v>50</v>
      </c>
      <c r="K49" s="115">
        <f t="shared" si="63"/>
        <v>50</v>
      </c>
      <c r="L49" s="115">
        <f t="shared" si="63"/>
        <v>50</v>
      </c>
      <c r="M49" s="115">
        <f t="shared" si="63"/>
        <v>50</v>
      </c>
      <c r="N49" s="115">
        <f t="shared" si="63"/>
        <v>50</v>
      </c>
      <c r="O49" s="115">
        <f t="shared" si="63"/>
        <v>50</v>
      </c>
      <c r="P49" s="115">
        <f t="shared" si="63"/>
        <v>50</v>
      </c>
      <c r="Q49" s="115">
        <f t="shared" si="63"/>
        <v>50</v>
      </c>
      <c r="R49" s="112"/>
    </row>
    <row r="50" spans="1:30" ht="14.4" outlineLevel="1" x14ac:dyDescent="0.3">
      <c r="A50" s="244"/>
      <c r="B50" s="251"/>
      <c r="C50" s="251"/>
      <c r="D50" s="99" t="s">
        <v>45</v>
      </c>
      <c r="E50" s="212"/>
      <c r="F50" s="272">
        <v>50</v>
      </c>
      <c r="G50" s="115">
        <f t="shared" ref="G50:Q50" si="64">F50</f>
        <v>50</v>
      </c>
      <c r="H50" s="115">
        <f t="shared" si="64"/>
        <v>50</v>
      </c>
      <c r="I50" s="115">
        <f t="shared" si="64"/>
        <v>50</v>
      </c>
      <c r="J50" s="115">
        <f t="shared" si="64"/>
        <v>50</v>
      </c>
      <c r="K50" s="115">
        <f t="shared" si="64"/>
        <v>50</v>
      </c>
      <c r="L50" s="115">
        <f t="shared" si="64"/>
        <v>50</v>
      </c>
      <c r="M50" s="115">
        <f t="shared" si="64"/>
        <v>50</v>
      </c>
      <c r="N50" s="115">
        <f t="shared" si="64"/>
        <v>50</v>
      </c>
      <c r="O50" s="115">
        <f t="shared" si="64"/>
        <v>50</v>
      </c>
      <c r="P50" s="115">
        <f t="shared" si="64"/>
        <v>50</v>
      </c>
      <c r="Q50" s="115">
        <f t="shared" si="64"/>
        <v>50</v>
      </c>
      <c r="R50" s="112"/>
    </row>
    <row r="51" spans="1:30" ht="14.4" outlineLevel="1" x14ac:dyDescent="0.3">
      <c r="A51" s="244"/>
      <c r="B51" s="251"/>
      <c r="C51" s="251"/>
      <c r="D51" s="99" t="s">
        <v>69</v>
      </c>
      <c r="E51" s="212"/>
      <c r="F51" s="272">
        <v>50</v>
      </c>
      <c r="G51" s="115">
        <f t="shared" ref="G51:Q51" si="65">F51</f>
        <v>50</v>
      </c>
      <c r="H51" s="115">
        <f t="shared" si="65"/>
        <v>50</v>
      </c>
      <c r="I51" s="115">
        <f t="shared" si="65"/>
        <v>50</v>
      </c>
      <c r="J51" s="115">
        <f t="shared" si="65"/>
        <v>50</v>
      </c>
      <c r="K51" s="115">
        <f t="shared" si="65"/>
        <v>50</v>
      </c>
      <c r="L51" s="115">
        <f t="shared" si="65"/>
        <v>50</v>
      </c>
      <c r="M51" s="115">
        <f t="shared" si="65"/>
        <v>50</v>
      </c>
      <c r="N51" s="115">
        <f t="shared" si="65"/>
        <v>50</v>
      </c>
      <c r="O51" s="115">
        <f t="shared" si="65"/>
        <v>50</v>
      </c>
      <c r="P51" s="115">
        <f t="shared" si="65"/>
        <v>50</v>
      </c>
      <c r="Q51" s="115">
        <f t="shared" si="65"/>
        <v>50</v>
      </c>
      <c r="R51" s="112"/>
    </row>
    <row r="52" spans="1:30" ht="14.4" outlineLevel="1" x14ac:dyDescent="0.3">
      <c r="A52" s="244"/>
      <c r="B52" s="251"/>
      <c r="C52" s="251"/>
      <c r="D52" s="99" t="s">
        <v>53</v>
      </c>
      <c r="E52" s="212"/>
      <c r="F52" s="272"/>
      <c r="G52" s="115">
        <f t="shared" ref="G52:Q52" si="66">F52</f>
        <v>0</v>
      </c>
      <c r="H52" s="115">
        <f t="shared" si="66"/>
        <v>0</v>
      </c>
      <c r="I52" s="115">
        <f t="shared" si="66"/>
        <v>0</v>
      </c>
      <c r="J52" s="115">
        <f t="shared" si="66"/>
        <v>0</v>
      </c>
      <c r="K52" s="115">
        <f t="shared" si="66"/>
        <v>0</v>
      </c>
      <c r="L52" s="115">
        <f t="shared" si="66"/>
        <v>0</v>
      </c>
      <c r="M52" s="115">
        <f t="shared" si="66"/>
        <v>0</v>
      </c>
      <c r="N52" s="115">
        <f t="shared" si="66"/>
        <v>0</v>
      </c>
      <c r="O52" s="115">
        <f t="shared" si="66"/>
        <v>0</v>
      </c>
      <c r="P52" s="115">
        <f t="shared" si="66"/>
        <v>0</v>
      </c>
      <c r="Q52" s="115">
        <f t="shared" si="66"/>
        <v>0</v>
      </c>
      <c r="R52" s="112"/>
    </row>
    <row r="53" spans="1:30" ht="14.4" outlineLevel="1" x14ac:dyDescent="0.3">
      <c r="A53" s="244"/>
      <c r="B53" s="251"/>
      <c r="C53" s="251"/>
      <c r="D53" s="123" t="s">
        <v>24</v>
      </c>
      <c r="E53" s="213"/>
      <c r="F53" s="275"/>
      <c r="G53" s="115">
        <f t="shared" ref="G53:Q53" si="67">F53</f>
        <v>0</v>
      </c>
      <c r="H53" s="115">
        <f t="shared" si="67"/>
        <v>0</v>
      </c>
      <c r="I53" s="115">
        <f t="shared" si="67"/>
        <v>0</v>
      </c>
      <c r="J53" s="115">
        <f t="shared" si="67"/>
        <v>0</v>
      </c>
      <c r="K53" s="115">
        <f t="shared" si="67"/>
        <v>0</v>
      </c>
      <c r="L53" s="115">
        <f t="shared" si="67"/>
        <v>0</v>
      </c>
      <c r="M53" s="115">
        <f t="shared" si="67"/>
        <v>0</v>
      </c>
      <c r="N53" s="115">
        <f t="shared" si="67"/>
        <v>0</v>
      </c>
      <c r="O53" s="115">
        <f t="shared" si="67"/>
        <v>0</v>
      </c>
      <c r="P53" s="115">
        <f t="shared" si="67"/>
        <v>0</v>
      </c>
      <c r="Q53" s="115">
        <f t="shared" si="67"/>
        <v>0</v>
      </c>
      <c r="R53" s="112"/>
    </row>
    <row r="54" spans="1:30" ht="14.4" x14ac:dyDescent="0.3">
      <c r="A54" s="244"/>
      <c r="B54" s="251"/>
      <c r="C54" s="251"/>
      <c r="D54" s="100" t="s">
        <v>38</v>
      </c>
      <c r="E54" s="214"/>
      <c r="F54" s="116">
        <f t="shared" ref="F54:Q54" si="68">SUM(F48:F53)</f>
        <v>650</v>
      </c>
      <c r="G54" s="117">
        <f t="shared" si="68"/>
        <v>650</v>
      </c>
      <c r="H54" s="117">
        <f t="shared" si="68"/>
        <v>650</v>
      </c>
      <c r="I54" s="117">
        <f t="shared" si="68"/>
        <v>650</v>
      </c>
      <c r="J54" s="117">
        <f t="shared" si="68"/>
        <v>650</v>
      </c>
      <c r="K54" s="117">
        <f t="shared" si="68"/>
        <v>650</v>
      </c>
      <c r="L54" s="117">
        <f t="shared" si="68"/>
        <v>650</v>
      </c>
      <c r="M54" s="117">
        <f t="shared" si="68"/>
        <v>650</v>
      </c>
      <c r="N54" s="117">
        <f t="shared" si="68"/>
        <v>650</v>
      </c>
      <c r="O54" s="117">
        <f t="shared" si="68"/>
        <v>650</v>
      </c>
      <c r="P54" s="117">
        <f t="shared" si="68"/>
        <v>650</v>
      </c>
      <c r="Q54" s="118">
        <f t="shared" si="68"/>
        <v>650</v>
      </c>
      <c r="R54" s="112"/>
    </row>
    <row r="55" spans="1:30" ht="15.75" customHeight="1" thickBot="1" x14ac:dyDescent="0.35">
      <c r="A55" s="244"/>
      <c r="B55" s="250"/>
      <c r="C55" s="101" t="s">
        <v>28</v>
      </c>
      <c r="D55" s="102" t="str">
        <f>V24</f>
        <v>Sonstiges Konto B</v>
      </c>
      <c r="E55" s="215"/>
      <c r="F55" s="119">
        <f ca="1">SUMIF(INDIRECT("'"&amp;F$1&amp;"'!$G$1"):INDIRECT("'"&amp;F$1&amp;"'!$G$100"),$D55,INDIRECT("'"&amp;F$1&amp;"'!$F$1"):INDIRECT("'"&amp;F$1&amp;"'!$F$100"))</f>
        <v>0</v>
      </c>
      <c r="G55" s="120">
        <f ca="1">SUMIF(INDIRECT("'"&amp;G$1&amp;"'!$G$1"):INDIRECT("'"&amp;G$1&amp;"'!$G$100"),$D55,INDIRECT("'"&amp;G$1&amp;"'!$F$1"):INDIRECT("'"&amp;G$1&amp;"'!$F$100"))</f>
        <v>0</v>
      </c>
      <c r="H55" s="120">
        <f ca="1">SUMIF(INDIRECT("'"&amp;H$1&amp;"'!$G$1"):INDIRECT("'"&amp;H$1&amp;"'!$G$100"),$D55,INDIRECT("'"&amp;H$1&amp;"'!$F$1"):INDIRECT("'"&amp;H$1&amp;"'!$F$100"))</f>
        <v>0</v>
      </c>
      <c r="I55" s="120">
        <f ca="1">SUMIF(INDIRECT("'"&amp;I$1&amp;"'!$G$1"):INDIRECT("'"&amp;I$1&amp;"'!$G$100"),$D55,INDIRECT("'"&amp;I$1&amp;"'!$F$1"):INDIRECT("'"&amp;I$1&amp;"'!$F$100"))</f>
        <v>0</v>
      </c>
      <c r="J55" s="120">
        <f ca="1">SUMIF(INDIRECT("'"&amp;J$1&amp;"'!$G$1"):INDIRECT("'"&amp;J$1&amp;"'!$G$100"),$D55,INDIRECT("'"&amp;J$1&amp;"'!$F$1"):INDIRECT("'"&amp;J$1&amp;"'!$F$100"))</f>
        <v>0</v>
      </c>
      <c r="K55" s="120">
        <f ca="1">SUMIF(INDIRECT("'"&amp;K$1&amp;"'!$G$1"):INDIRECT("'"&amp;K$1&amp;"'!$G$100"),$D55,INDIRECT("'"&amp;K$1&amp;"'!$F$1"):INDIRECT("'"&amp;K$1&amp;"'!$F$100"))</f>
        <v>0</v>
      </c>
      <c r="L55" s="120">
        <f ca="1">SUMIF(INDIRECT("'"&amp;L$1&amp;"'!$G$1"):INDIRECT("'"&amp;L$1&amp;"'!$G$100"),$D55,INDIRECT("'"&amp;L$1&amp;"'!$F$1"):INDIRECT("'"&amp;L$1&amp;"'!$F$100"))</f>
        <v>0</v>
      </c>
      <c r="M55" s="120">
        <f ca="1">SUMIF(INDIRECT("'"&amp;M$1&amp;"'!$G$1"):INDIRECT("'"&amp;M$1&amp;"'!$G$100"),$D55,INDIRECT("'"&amp;M$1&amp;"'!$F$1"):INDIRECT("'"&amp;M$1&amp;"'!$F$100"))</f>
        <v>0</v>
      </c>
      <c r="N55" s="120">
        <f ca="1">SUMIF(INDIRECT("'"&amp;N$1&amp;"'!$G$1"):INDIRECT("'"&amp;N$1&amp;"'!$G$100"),$D55,INDIRECT("'"&amp;N$1&amp;"'!$F$1"):INDIRECT("'"&amp;N$1&amp;"'!$F$100"))</f>
        <v>0</v>
      </c>
      <c r="O55" s="120">
        <f ca="1">SUMIF(INDIRECT("'"&amp;O$1&amp;"'!$G$1"):INDIRECT("'"&amp;O$1&amp;"'!$G$100"),$D55,INDIRECT("'"&amp;O$1&amp;"'!$F$1"):INDIRECT("'"&amp;O$1&amp;"'!$F$100"))</f>
        <v>0</v>
      </c>
      <c r="P55" s="120">
        <f ca="1">SUMIF(INDIRECT("'"&amp;P$1&amp;"'!$G$1"):INDIRECT("'"&amp;P$1&amp;"'!$G$100"),$D55,INDIRECT("'"&amp;P$1&amp;"'!$F$1"):INDIRECT("'"&amp;P$1&amp;"'!$F$100"))</f>
        <v>0</v>
      </c>
      <c r="Q55" s="121">
        <f ca="1">SUMIF(INDIRECT("'"&amp;Q$1&amp;"'!$G$1"):INDIRECT("'"&amp;Q$1&amp;"'!$G$100"),$D55,INDIRECT("'"&amp;Q$1&amp;"'!$F$1"):INDIRECT("'"&amp;Q$1&amp;"'!$F$100"))</f>
        <v>0</v>
      </c>
      <c r="R55" s="112"/>
    </row>
    <row r="56" spans="1:30" ht="16.2" thickBot="1" x14ac:dyDescent="0.35">
      <c r="A56" s="244"/>
      <c r="B56" s="103" t="s">
        <v>25</v>
      </c>
      <c r="C56" s="103"/>
      <c r="D56" s="104"/>
      <c r="E56" s="216"/>
      <c r="F56" s="41">
        <f t="shared" ref="F56:Q56" ca="1" si="69">SUM(F46:F47)-SUM(F54:F55)</f>
        <v>1350</v>
      </c>
      <c r="G56" s="42">
        <f t="shared" ca="1" si="69"/>
        <v>1350</v>
      </c>
      <c r="H56" s="42">
        <f t="shared" ca="1" si="69"/>
        <v>1350</v>
      </c>
      <c r="I56" s="42">
        <f t="shared" ca="1" si="69"/>
        <v>1350</v>
      </c>
      <c r="J56" s="42">
        <f t="shared" ca="1" si="69"/>
        <v>1350</v>
      </c>
      <c r="K56" s="42">
        <f t="shared" ca="1" si="69"/>
        <v>1350</v>
      </c>
      <c r="L56" s="42">
        <f t="shared" ca="1" si="69"/>
        <v>1350</v>
      </c>
      <c r="M56" s="42">
        <f t="shared" ca="1" si="69"/>
        <v>1350</v>
      </c>
      <c r="N56" s="42">
        <f t="shared" ca="1" si="69"/>
        <v>1350</v>
      </c>
      <c r="O56" s="42">
        <f t="shared" ca="1" si="69"/>
        <v>1350</v>
      </c>
      <c r="P56" s="42">
        <f t="shared" ca="1" si="69"/>
        <v>1350</v>
      </c>
      <c r="Q56" s="43">
        <f t="shared" ca="1" si="69"/>
        <v>1350</v>
      </c>
      <c r="R56" s="122"/>
    </row>
    <row r="57" spans="1:30" ht="16.8" thickTop="1" thickBot="1" x14ac:dyDescent="0.35">
      <c r="A57" s="245"/>
      <c r="B57" s="105" t="s">
        <v>26</v>
      </c>
      <c r="C57" s="105"/>
      <c r="D57" s="106"/>
      <c r="E57" s="200"/>
      <c r="F57" s="44">
        <f ca="1">E57+F56</f>
        <v>1350</v>
      </c>
      <c r="G57" s="45">
        <f t="shared" ref="G57:R57" ca="1" si="70">F57+G56</f>
        <v>2700</v>
      </c>
      <c r="H57" s="45">
        <f t="shared" ca="1" si="70"/>
        <v>4050</v>
      </c>
      <c r="I57" s="45">
        <f ca="1">H57+I56</f>
        <v>5400</v>
      </c>
      <c r="J57" s="45">
        <f t="shared" ca="1" si="70"/>
        <v>6750</v>
      </c>
      <c r="K57" s="45">
        <f t="shared" ca="1" si="70"/>
        <v>8100</v>
      </c>
      <c r="L57" s="45">
        <f t="shared" ca="1" si="70"/>
        <v>9450</v>
      </c>
      <c r="M57" s="45">
        <f ca="1">L57+M56</f>
        <v>10800</v>
      </c>
      <c r="N57" s="45">
        <f t="shared" ca="1" si="70"/>
        <v>12150</v>
      </c>
      <c r="O57" s="45">
        <f t="shared" ca="1" si="70"/>
        <v>13500</v>
      </c>
      <c r="P57" s="45">
        <f t="shared" ca="1" si="70"/>
        <v>14850</v>
      </c>
      <c r="Q57" s="46">
        <f t="shared" ca="1" si="70"/>
        <v>16200</v>
      </c>
      <c r="R57" s="47">
        <f t="shared" ca="1" si="70"/>
        <v>16200</v>
      </c>
    </row>
    <row r="58" spans="1:30" s="57" customFormat="1" ht="6.6" outlineLevel="1" x14ac:dyDescent="0.3">
      <c r="A58" s="48"/>
      <c r="B58" s="49"/>
      <c r="C58" s="50"/>
      <c r="D58" s="51"/>
      <c r="E58" s="201"/>
      <c r="F58" s="53"/>
      <c r="G58" s="54"/>
      <c r="H58" s="54"/>
      <c r="I58" s="54"/>
      <c r="J58" s="54"/>
      <c r="K58" s="54"/>
      <c r="L58" s="54"/>
      <c r="M58" s="54"/>
      <c r="N58" s="54"/>
      <c r="O58" s="54"/>
      <c r="P58" s="54"/>
      <c r="Q58" s="55"/>
      <c r="R58" s="56"/>
      <c r="AD58" s="66"/>
    </row>
    <row r="59" spans="1:30" ht="16.2" hidden="1" outlineLevel="1" thickBot="1" x14ac:dyDescent="0.35">
      <c r="A59" s="253" t="s">
        <v>47</v>
      </c>
      <c r="B59" s="124" t="s">
        <v>34</v>
      </c>
      <c r="C59" s="124"/>
      <c r="D59" s="125"/>
      <c r="E59" s="217"/>
      <c r="F59" s="131">
        <f>F50</f>
        <v>50</v>
      </c>
      <c r="G59" s="133">
        <f t="shared" ref="G59:Q59" si="71">G50</f>
        <v>50</v>
      </c>
      <c r="H59" s="133">
        <f t="shared" si="71"/>
        <v>50</v>
      </c>
      <c r="I59" s="133">
        <f t="shared" si="71"/>
        <v>50</v>
      </c>
      <c r="J59" s="133">
        <f t="shared" si="71"/>
        <v>50</v>
      </c>
      <c r="K59" s="133">
        <f t="shared" si="71"/>
        <v>50</v>
      </c>
      <c r="L59" s="133">
        <f t="shared" si="71"/>
        <v>50</v>
      </c>
      <c r="M59" s="133">
        <f t="shared" si="71"/>
        <v>50</v>
      </c>
      <c r="N59" s="133">
        <f t="shared" si="71"/>
        <v>50</v>
      </c>
      <c r="O59" s="133">
        <f t="shared" si="71"/>
        <v>50</v>
      </c>
      <c r="P59" s="133">
        <f t="shared" si="71"/>
        <v>50</v>
      </c>
      <c r="Q59" s="134">
        <f t="shared" si="71"/>
        <v>50</v>
      </c>
      <c r="R59" s="132"/>
    </row>
    <row r="60" spans="1:30" ht="16.8" hidden="1" outlineLevel="1" thickTop="1" thickBot="1" x14ac:dyDescent="0.35">
      <c r="A60" s="254"/>
      <c r="B60" s="105" t="s">
        <v>35</v>
      </c>
      <c r="C60" s="105"/>
      <c r="D60" s="106"/>
      <c r="E60" s="200"/>
      <c r="F60" s="44">
        <f>E60+F59</f>
        <v>50</v>
      </c>
      <c r="G60" s="45">
        <f t="shared" ref="G60:R60" si="72">F60+G59</f>
        <v>100</v>
      </c>
      <c r="H60" s="45">
        <f t="shared" si="72"/>
        <v>150</v>
      </c>
      <c r="I60" s="45">
        <f t="shared" si="72"/>
        <v>200</v>
      </c>
      <c r="J60" s="45">
        <f t="shared" si="72"/>
        <v>250</v>
      </c>
      <c r="K60" s="45">
        <f t="shared" si="72"/>
        <v>300</v>
      </c>
      <c r="L60" s="45">
        <f t="shared" si="72"/>
        <v>350</v>
      </c>
      <c r="M60" s="45">
        <f t="shared" si="72"/>
        <v>400</v>
      </c>
      <c r="N60" s="45">
        <f t="shared" si="72"/>
        <v>450</v>
      </c>
      <c r="O60" s="45">
        <f t="shared" si="72"/>
        <v>500</v>
      </c>
      <c r="P60" s="45">
        <f t="shared" si="72"/>
        <v>550</v>
      </c>
      <c r="Q60" s="46">
        <f t="shared" si="72"/>
        <v>600</v>
      </c>
      <c r="R60" s="47">
        <f t="shared" si="72"/>
        <v>600</v>
      </c>
    </row>
    <row r="61" spans="1:30" s="57" customFormat="1" ht="7.2" hidden="1" outlineLevel="1" thickBot="1" x14ac:dyDescent="0.35">
      <c r="A61" s="48"/>
      <c r="B61" s="49"/>
      <c r="C61" s="50"/>
      <c r="D61" s="51"/>
      <c r="E61" s="201"/>
      <c r="F61" s="53"/>
      <c r="G61" s="54"/>
      <c r="H61" s="54"/>
      <c r="I61" s="54"/>
      <c r="J61" s="54"/>
      <c r="K61" s="54"/>
      <c r="L61" s="54"/>
      <c r="M61" s="54"/>
      <c r="N61" s="54"/>
      <c r="O61" s="54"/>
      <c r="P61" s="54"/>
      <c r="Q61" s="55"/>
      <c r="R61" s="56"/>
      <c r="AD61" s="66"/>
    </row>
    <row r="62" spans="1:30" ht="16.2" hidden="1" outlineLevel="1" thickBot="1" x14ac:dyDescent="0.35">
      <c r="A62" s="253" t="s">
        <v>41</v>
      </c>
      <c r="B62" s="124" t="s">
        <v>34</v>
      </c>
      <c r="C62" s="124"/>
      <c r="D62" s="125"/>
      <c r="E62" s="217"/>
      <c r="F62" s="131">
        <f>F49</f>
        <v>50</v>
      </c>
      <c r="G62" s="133">
        <f t="shared" ref="G62:Q62" si="73">G49</f>
        <v>50</v>
      </c>
      <c r="H62" s="133">
        <f t="shared" si="73"/>
        <v>50</v>
      </c>
      <c r="I62" s="133">
        <f t="shared" si="73"/>
        <v>50</v>
      </c>
      <c r="J62" s="133">
        <f t="shared" si="73"/>
        <v>50</v>
      </c>
      <c r="K62" s="133">
        <f t="shared" si="73"/>
        <v>50</v>
      </c>
      <c r="L62" s="133">
        <f t="shared" si="73"/>
        <v>50</v>
      </c>
      <c r="M62" s="133">
        <f t="shared" si="73"/>
        <v>50</v>
      </c>
      <c r="N62" s="133">
        <f t="shared" si="73"/>
        <v>50</v>
      </c>
      <c r="O62" s="133">
        <f t="shared" si="73"/>
        <v>50</v>
      </c>
      <c r="P62" s="133">
        <f t="shared" si="73"/>
        <v>50</v>
      </c>
      <c r="Q62" s="134">
        <f t="shared" si="73"/>
        <v>50</v>
      </c>
      <c r="R62" s="132"/>
    </row>
    <row r="63" spans="1:30" ht="16.8" hidden="1" outlineLevel="1" thickTop="1" thickBot="1" x14ac:dyDescent="0.35">
      <c r="A63" s="254"/>
      <c r="B63" s="105" t="s">
        <v>35</v>
      </c>
      <c r="C63" s="105"/>
      <c r="D63" s="106"/>
      <c r="E63" s="200"/>
      <c r="F63" s="44">
        <f t="shared" ref="F63:R63" si="74">E63+F62</f>
        <v>50</v>
      </c>
      <c r="G63" s="45">
        <f t="shared" si="74"/>
        <v>100</v>
      </c>
      <c r="H63" s="45">
        <f t="shared" si="74"/>
        <v>150</v>
      </c>
      <c r="I63" s="45">
        <f t="shared" si="74"/>
        <v>200</v>
      </c>
      <c r="J63" s="45">
        <f t="shared" si="74"/>
        <v>250</v>
      </c>
      <c r="K63" s="45">
        <f t="shared" si="74"/>
        <v>300</v>
      </c>
      <c r="L63" s="45">
        <f t="shared" si="74"/>
        <v>350</v>
      </c>
      <c r="M63" s="45">
        <f t="shared" si="74"/>
        <v>400</v>
      </c>
      <c r="N63" s="45">
        <f t="shared" si="74"/>
        <v>450</v>
      </c>
      <c r="O63" s="45">
        <f t="shared" si="74"/>
        <v>500</v>
      </c>
      <c r="P63" s="45">
        <f t="shared" si="74"/>
        <v>550</v>
      </c>
      <c r="Q63" s="46">
        <f t="shared" si="74"/>
        <v>600</v>
      </c>
      <c r="R63" s="47">
        <f t="shared" si="74"/>
        <v>600</v>
      </c>
    </row>
    <row r="64" spans="1:30" s="57" customFormat="1" ht="7.2" outlineLevel="1" thickBot="1" x14ac:dyDescent="0.35">
      <c r="A64" s="48"/>
      <c r="B64" s="49"/>
      <c r="C64" s="50"/>
      <c r="D64" s="51"/>
      <c r="E64" s="201"/>
      <c r="F64" s="53"/>
      <c r="G64" s="54"/>
      <c r="H64" s="54"/>
      <c r="I64" s="54"/>
      <c r="J64" s="54"/>
      <c r="K64" s="54"/>
      <c r="L64" s="54"/>
      <c r="M64" s="54"/>
      <c r="N64" s="54"/>
      <c r="O64" s="54"/>
      <c r="P64" s="54"/>
      <c r="Q64" s="55"/>
      <c r="R64" s="56"/>
      <c r="AD64" s="66"/>
    </row>
    <row r="65" spans="1:30" ht="16.2" outlineLevel="1" thickBot="1" x14ac:dyDescent="0.35">
      <c r="A65" s="260" t="s">
        <v>63</v>
      </c>
      <c r="B65" s="126" t="s">
        <v>18</v>
      </c>
      <c r="C65" s="127"/>
      <c r="D65" s="128"/>
      <c r="E65" s="218"/>
      <c r="F65" s="135">
        <f>F51</f>
        <v>50</v>
      </c>
      <c r="G65" s="136">
        <f t="shared" ref="G65:Q65" si="75">G51</f>
        <v>50</v>
      </c>
      <c r="H65" s="136">
        <f t="shared" si="75"/>
        <v>50</v>
      </c>
      <c r="I65" s="136">
        <f t="shared" si="75"/>
        <v>50</v>
      </c>
      <c r="J65" s="136">
        <f t="shared" si="75"/>
        <v>50</v>
      </c>
      <c r="K65" s="136">
        <f t="shared" si="75"/>
        <v>50</v>
      </c>
      <c r="L65" s="136">
        <f t="shared" si="75"/>
        <v>50</v>
      </c>
      <c r="M65" s="136">
        <f t="shared" si="75"/>
        <v>50</v>
      </c>
      <c r="N65" s="136">
        <f t="shared" si="75"/>
        <v>50</v>
      </c>
      <c r="O65" s="136">
        <f t="shared" si="75"/>
        <v>50</v>
      </c>
      <c r="P65" s="136">
        <f t="shared" si="75"/>
        <v>50</v>
      </c>
      <c r="Q65" s="137">
        <f t="shared" si="75"/>
        <v>50</v>
      </c>
      <c r="R65" s="108"/>
    </row>
    <row r="66" spans="1:30" ht="15" customHeight="1" outlineLevel="1" x14ac:dyDescent="0.3">
      <c r="A66" s="244"/>
      <c r="B66" s="252" t="s">
        <v>33</v>
      </c>
      <c r="C66" s="98"/>
      <c r="D66" s="129"/>
      <c r="E66" s="211"/>
      <c r="F66" s="274">
        <v>4000</v>
      </c>
      <c r="G66" s="113"/>
      <c r="H66" s="113"/>
      <c r="I66" s="113"/>
      <c r="J66" s="113"/>
      <c r="K66" s="113"/>
      <c r="L66" s="113"/>
      <c r="M66" s="113"/>
      <c r="N66" s="113"/>
      <c r="O66" s="113"/>
      <c r="P66" s="113"/>
      <c r="Q66" s="114"/>
      <c r="R66" s="138">
        <f>E66-SUM(F66:Q66)</f>
        <v>-4000</v>
      </c>
    </row>
    <row r="67" spans="1:30" ht="15.75" customHeight="1" outlineLevel="1" thickBot="1" x14ac:dyDescent="0.35">
      <c r="A67" s="244"/>
      <c r="B67" s="250"/>
      <c r="C67" s="102"/>
      <c r="D67" s="130"/>
      <c r="E67" s="215"/>
      <c r="F67" s="119"/>
      <c r="G67" s="120"/>
      <c r="H67" s="120"/>
      <c r="I67" s="120"/>
      <c r="J67" s="120"/>
      <c r="K67" s="120"/>
      <c r="L67" s="120"/>
      <c r="M67" s="120"/>
      <c r="N67" s="120"/>
      <c r="O67" s="120"/>
      <c r="P67" s="120"/>
      <c r="Q67" s="121"/>
      <c r="R67" s="139">
        <f>E67-SUM(F67:Q67)</f>
        <v>0</v>
      </c>
    </row>
    <row r="68" spans="1:30" ht="16.2" outlineLevel="1" thickBot="1" x14ac:dyDescent="0.35">
      <c r="A68" s="244"/>
      <c r="B68" s="103" t="s">
        <v>25</v>
      </c>
      <c r="C68" s="103"/>
      <c r="D68" s="104"/>
      <c r="E68" s="216"/>
      <c r="F68" s="41">
        <f t="shared" ref="F68:Q68" si="76">SUM(F65:F65)-SUM(F66:F67)</f>
        <v>-3950</v>
      </c>
      <c r="G68" s="42">
        <f t="shared" si="76"/>
        <v>50</v>
      </c>
      <c r="H68" s="42">
        <f t="shared" si="76"/>
        <v>50</v>
      </c>
      <c r="I68" s="42">
        <f t="shared" si="76"/>
        <v>50</v>
      </c>
      <c r="J68" s="42">
        <f t="shared" si="76"/>
        <v>50</v>
      </c>
      <c r="K68" s="42">
        <f t="shared" si="76"/>
        <v>50</v>
      </c>
      <c r="L68" s="42">
        <f t="shared" si="76"/>
        <v>50</v>
      </c>
      <c r="M68" s="42">
        <f t="shared" si="76"/>
        <v>50</v>
      </c>
      <c r="N68" s="42">
        <f t="shared" si="76"/>
        <v>50</v>
      </c>
      <c r="O68" s="42">
        <f t="shared" si="76"/>
        <v>50</v>
      </c>
      <c r="P68" s="42">
        <f t="shared" si="76"/>
        <v>50</v>
      </c>
      <c r="Q68" s="43">
        <f t="shared" si="76"/>
        <v>50</v>
      </c>
      <c r="R68" s="122"/>
    </row>
    <row r="69" spans="1:30" ht="16.8" outlineLevel="1" thickTop="1" thickBot="1" x14ac:dyDescent="0.35">
      <c r="A69" s="245"/>
      <c r="B69" s="105" t="s">
        <v>26</v>
      </c>
      <c r="C69" s="105"/>
      <c r="D69" s="106"/>
      <c r="E69" s="200"/>
      <c r="F69" s="44">
        <f t="shared" ref="F69:R69" si="77">E69+F68</f>
        <v>-3950</v>
      </c>
      <c r="G69" s="45">
        <f t="shared" si="77"/>
        <v>-3900</v>
      </c>
      <c r="H69" s="45">
        <f t="shared" si="77"/>
        <v>-3850</v>
      </c>
      <c r="I69" s="45">
        <f t="shared" si="77"/>
        <v>-3800</v>
      </c>
      <c r="J69" s="45">
        <f t="shared" si="77"/>
        <v>-3750</v>
      </c>
      <c r="K69" s="45">
        <f t="shared" si="77"/>
        <v>-3700</v>
      </c>
      <c r="L69" s="45">
        <f t="shared" si="77"/>
        <v>-3650</v>
      </c>
      <c r="M69" s="45">
        <f t="shared" si="77"/>
        <v>-3600</v>
      </c>
      <c r="N69" s="45">
        <f t="shared" si="77"/>
        <v>-3550</v>
      </c>
      <c r="O69" s="45">
        <f t="shared" si="77"/>
        <v>-3500</v>
      </c>
      <c r="P69" s="45">
        <f t="shared" si="77"/>
        <v>-3450</v>
      </c>
      <c r="Q69" s="46">
        <f t="shared" si="77"/>
        <v>-3400</v>
      </c>
      <c r="R69" s="47">
        <f t="shared" si="77"/>
        <v>-3400</v>
      </c>
    </row>
    <row r="70" spans="1:30" s="57" customFormat="1" ht="7.2" outlineLevel="1" thickBot="1" x14ac:dyDescent="0.35">
      <c r="A70" s="48"/>
      <c r="B70" s="49"/>
      <c r="C70" s="50"/>
      <c r="D70" s="51"/>
      <c r="E70" s="201"/>
      <c r="F70" s="52"/>
      <c r="G70" s="52"/>
      <c r="H70" s="52"/>
      <c r="I70" s="52"/>
      <c r="J70" s="52"/>
      <c r="K70" s="52"/>
      <c r="L70" s="52"/>
      <c r="M70" s="52"/>
      <c r="N70" s="52"/>
      <c r="O70" s="52"/>
      <c r="P70" s="52"/>
      <c r="Q70" s="52"/>
      <c r="R70" s="56"/>
      <c r="AD70" s="66"/>
    </row>
    <row r="71" spans="1:30" ht="52.5" customHeight="1" outlineLevel="1" thickBot="1" x14ac:dyDescent="0.35">
      <c r="A71" s="237" t="s">
        <v>32</v>
      </c>
      <c r="B71" s="238"/>
      <c r="C71" s="238"/>
      <c r="D71" s="238"/>
      <c r="E71" s="238"/>
      <c r="F71" s="238"/>
      <c r="G71" s="238"/>
      <c r="H71" s="238"/>
      <c r="I71" s="238"/>
      <c r="J71" s="238"/>
      <c r="K71" s="238"/>
      <c r="L71" s="238"/>
      <c r="M71" s="238"/>
      <c r="N71" s="238"/>
      <c r="O71" s="238"/>
      <c r="P71" s="238"/>
      <c r="Q71" s="238"/>
      <c r="R71" s="239"/>
    </row>
    <row r="72" spans="1:30" x14ac:dyDescent="0.3">
      <c r="A72" s="58"/>
      <c r="B72" s="58"/>
      <c r="C72" s="58"/>
      <c r="D72" s="58"/>
      <c r="E72" s="219"/>
      <c r="F72" s="58"/>
      <c r="G72" s="58"/>
      <c r="H72" s="58"/>
      <c r="I72" s="58"/>
      <c r="J72" s="58"/>
      <c r="K72" s="58"/>
      <c r="L72" s="58"/>
      <c r="M72" s="58"/>
      <c r="N72" s="58"/>
      <c r="O72" s="58"/>
      <c r="P72" s="58"/>
      <c r="Q72" s="58"/>
      <c r="R72" s="58"/>
    </row>
    <row r="125" spans="4:4" x14ac:dyDescent="0.3">
      <c r="D125" s="184"/>
    </row>
  </sheetData>
  <sortState ref="V5:V13">
    <sortCondition ref="V13"/>
  </sortState>
  <mergeCells count="23">
    <mergeCell ref="T5:T15"/>
    <mergeCell ref="T16:T23"/>
    <mergeCell ref="A65:A69"/>
    <mergeCell ref="C5:C15"/>
    <mergeCell ref="A27:A38"/>
    <mergeCell ref="B27:B28"/>
    <mergeCell ref="B29:B36"/>
    <mergeCell ref="C29:C35"/>
    <mergeCell ref="B1:D1"/>
    <mergeCell ref="A71:R71"/>
    <mergeCell ref="A3:A25"/>
    <mergeCell ref="A46:A57"/>
    <mergeCell ref="B3:B4"/>
    <mergeCell ref="B5:B23"/>
    <mergeCell ref="B46:B47"/>
    <mergeCell ref="B48:B55"/>
    <mergeCell ref="C16:C23"/>
    <mergeCell ref="C48:C54"/>
    <mergeCell ref="B66:B67"/>
    <mergeCell ref="A59:A60"/>
    <mergeCell ref="A62:A63"/>
    <mergeCell ref="A40:A41"/>
    <mergeCell ref="A43:A44"/>
  </mergeCells>
  <conditionalFormatting sqref="E24:R25 E56:R57">
    <cfRule type="cellIs" dxfId="13" priority="13" operator="lessThan">
      <formula>0</formula>
    </cfRule>
    <cfRule type="cellIs" dxfId="12" priority="14" operator="greaterThan">
      <formula>0</formula>
    </cfRule>
  </conditionalFormatting>
  <conditionalFormatting sqref="E68:R69">
    <cfRule type="cellIs" dxfId="11" priority="11" operator="lessThan">
      <formula>0</formula>
    </cfRule>
    <cfRule type="cellIs" dxfId="10" priority="12" operator="greaterThan">
      <formula>0</formula>
    </cfRule>
  </conditionalFormatting>
  <conditionalFormatting sqref="E60:R60">
    <cfRule type="cellIs" dxfId="9" priority="9" operator="lessThan">
      <formula>0</formula>
    </cfRule>
    <cfRule type="cellIs" dxfId="8" priority="10" operator="greaterThan">
      <formula>0</formula>
    </cfRule>
  </conditionalFormatting>
  <conditionalFormatting sqref="E63:R63">
    <cfRule type="cellIs" dxfId="7" priority="7" operator="lessThan">
      <formula>0</formula>
    </cfRule>
    <cfRule type="cellIs" dxfId="6" priority="8" operator="greaterThan">
      <formula>0</formula>
    </cfRule>
  </conditionalFormatting>
  <conditionalFormatting sqref="E37:R38">
    <cfRule type="cellIs" dxfId="5" priority="5" operator="lessThan">
      <formula>0</formula>
    </cfRule>
    <cfRule type="cellIs" dxfId="4" priority="6" operator="greaterThan">
      <formula>0</formula>
    </cfRule>
  </conditionalFormatting>
  <conditionalFormatting sqref="E41:R41">
    <cfRule type="cellIs" dxfId="3" priority="3" operator="lessThan">
      <formula>0</formula>
    </cfRule>
    <cfRule type="cellIs" dxfId="2" priority="4" operator="greaterThan">
      <formula>0</formula>
    </cfRule>
  </conditionalFormatting>
  <conditionalFormatting sqref="E44:R44">
    <cfRule type="cellIs" dxfId="1" priority="1" operator="lessThan">
      <formula>0</formula>
    </cfRule>
    <cfRule type="cellIs" dxfId="0" priority="2" operator="greaterThan">
      <formula>0</formula>
    </cfRule>
  </conditionalFormatting>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4"/>
  <sheetViews>
    <sheetView showGridLines="0" workbookViewId="0">
      <selection activeCell="C6" sqref="C6"/>
    </sheetView>
  </sheetViews>
  <sheetFormatPr baseColWidth="10" defaultRowHeight="14.4" x14ac:dyDescent="0.3"/>
  <cols>
    <col min="1" max="1" width="11.44140625" style="3" customWidth="1"/>
    <col min="2" max="2" width="21.44140625" style="4" customWidth="1"/>
    <col min="3" max="3" width="47.109375" style="5" customWidth="1"/>
    <col min="5" max="5" width="5.6640625" style="2" customWidth="1"/>
    <col min="6" max="6" width="11.44140625" style="3" customWidth="1"/>
    <col min="7" max="7" width="15.6640625" style="4" customWidth="1"/>
    <col min="8" max="8" width="47.109375" style="5" customWidth="1"/>
  </cols>
  <sheetData>
    <row r="1" spans="1:8" s="17" customFormat="1" ht="15.6" x14ac:dyDescent="0.3">
      <c r="A1" s="14" t="s">
        <v>30</v>
      </c>
      <c r="B1" s="15"/>
      <c r="C1" s="16"/>
      <c r="E1" s="18" t="s">
        <v>31</v>
      </c>
      <c r="F1" s="19"/>
      <c r="G1" s="15"/>
      <c r="H1" s="16"/>
    </row>
    <row r="2" spans="1:8" s="1" customFormat="1" ht="15" thickBot="1" x14ac:dyDescent="0.35">
      <c r="A2" s="11" t="s">
        <v>1</v>
      </c>
      <c r="B2" s="12" t="s">
        <v>4</v>
      </c>
      <c r="C2" s="13" t="s">
        <v>3</v>
      </c>
      <c r="E2" s="10" t="s">
        <v>0</v>
      </c>
      <c r="F2" s="11" t="s">
        <v>1</v>
      </c>
      <c r="G2" s="12" t="s">
        <v>2</v>
      </c>
      <c r="H2" s="13" t="s">
        <v>3</v>
      </c>
    </row>
    <row r="3" spans="1:8" x14ac:dyDescent="0.3">
      <c r="A3" s="3">
        <v>300</v>
      </c>
      <c r="B3" s="4" t="s">
        <v>51</v>
      </c>
      <c r="C3" s="5" t="s">
        <v>94</v>
      </c>
      <c r="E3" s="6">
        <v>10</v>
      </c>
      <c r="F3" s="7">
        <v>300</v>
      </c>
      <c r="G3" s="8" t="s">
        <v>22</v>
      </c>
      <c r="H3" s="9" t="s">
        <v>92</v>
      </c>
    </row>
    <row r="4" spans="1:8" x14ac:dyDescent="0.3">
      <c r="E4" s="6">
        <v>12</v>
      </c>
      <c r="F4" s="7">
        <v>100</v>
      </c>
      <c r="G4" s="4" t="s">
        <v>21</v>
      </c>
      <c r="H4" s="9" t="s">
        <v>93</v>
      </c>
    </row>
  </sheetData>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Kontoübersicht!$V$5:$V$7</xm:f>
          </x14:formula1>
          <xm:sqref>B3:B1048576</xm:sqref>
        </x14:dataValidation>
        <x14:dataValidation type="list" allowBlank="1" showInputMessage="1" showErrorMessage="1">
          <x14:formula1>
            <xm:f>Kontoübersicht!$V$16:$V$24</xm:f>
          </x14:formula1>
          <xm:sqref>G3:G1048576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28"/>
  <sheetViews>
    <sheetView showGridLines="0" workbookViewId="0">
      <selection activeCell="E3" sqref="E3:H55"/>
    </sheetView>
  </sheetViews>
  <sheetFormatPr baseColWidth="10" defaultRowHeight="14.4" x14ac:dyDescent="0.3"/>
  <cols>
    <col min="1" max="1" width="11.44140625" style="3" customWidth="1"/>
    <col min="2" max="2" width="21.44140625" style="4" customWidth="1"/>
    <col min="3" max="3" width="47.109375" style="5" customWidth="1"/>
    <col min="5" max="5" width="5.6640625" style="2" customWidth="1"/>
    <col min="6" max="6" width="11.44140625" style="3" customWidth="1"/>
    <col min="7" max="7" width="15.6640625" style="4" customWidth="1"/>
    <col min="8" max="8" width="47.109375" style="5" customWidth="1"/>
  </cols>
  <sheetData>
    <row r="1" spans="1:8" s="17" customFormat="1" ht="15.6" x14ac:dyDescent="0.3">
      <c r="A1" s="14" t="s">
        <v>30</v>
      </c>
      <c r="B1" s="15"/>
      <c r="C1" s="16"/>
      <c r="E1" s="18" t="s">
        <v>31</v>
      </c>
      <c r="F1" s="19"/>
      <c r="G1" s="15"/>
      <c r="H1" s="16"/>
    </row>
    <row r="2" spans="1:8" s="1" customFormat="1" ht="15" thickBot="1" x14ac:dyDescent="0.35">
      <c r="A2" s="11" t="s">
        <v>1</v>
      </c>
      <c r="B2" s="12" t="s">
        <v>4</v>
      </c>
      <c r="C2" s="13" t="s">
        <v>3</v>
      </c>
      <c r="E2" s="10" t="s">
        <v>0</v>
      </c>
      <c r="F2" s="11" t="s">
        <v>1</v>
      </c>
      <c r="G2" s="12" t="s">
        <v>2</v>
      </c>
      <c r="H2" s="13" t="s">
        <v>3</v>
      </c>
    </row>
    <row r="3" spans="1:8" x14ac:dyDescent="0.3">
      <c r="E3" s="6"/>
      <c r="F3" s="7"/>
      <c r="G3" s="8"/>
      <c r="H3" s="9"/>
    </row>
    <row r="4" spans="1:8" x14ac:dyDescent="0.3">
      <c r="E4" s="6"/>
      <c r="F4" s="7"/>
      <c r="H4" s="9"/>
    </row>
    <row r="5" spans="1:8" x14ac:dyDescent="0.3">
      <c r="E5" s="6"/>
      <c r="F5" s="7"/>
      <c r="H5" s="9"/>
    </row>
    <row r="6" spans="1:8" x14ac:dyDescent="0.3">
      <c r="E6" s="6"/>
      <c r="F6" s="7"/>
      <c r="H6" s="9"/>
    </row>
    <row r="7" spans="1:8" x14ac:dyDescent="0.3">
      <c r="E7" s="6"/>
      <c r="F7" s="7"/>
      <c r="H7" s="9"/>
    </row>
    <row r="19" spans="8:8" x14ac:dyDescent="0.3">
      <c r="H19" s="188"/>
    </row>
    <row r="27" spans="8:8" x14ac:dyDescent="0.3">
      <c r="H27" s="188"/>
    </row>
    <row r="28" spans="8:8" x14ac:dyDescent="0.3">
      <c r="H28" s="188"/>
    </row>
  </sheetData>
  <dataValidations count="1">
    <dataValidation type="list" allowBlank="1" showInputMessage="1" showErrorMessage="1" sqref="B9:B1048576">
      <formula1>$V$5:$V$7</formula1>
    </dataValidation>
  </dataValidations>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Kontoübersicht!$V$16:$V$24</xm:f>
          </x14:formula1>
          <xm:sqref>G3:G1048576</xm:sqref>
        </x14:dataValidation>
        <x14:dataValidation type="list" allowBlank="1" showInputMessage="1" showErrorMessage="1">
          <x14:formula1>
            <xm:f>Kontoübersicht!$V$5:$V$7</xm:f>
          </x14:formula1>
          <xm:sqref>B3:B7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4"/>
  <sheetViews>
    <sheetView showGridLines="0" workbookViewId="0">
      <selection activeCell="D1" sqref="D1"/>
    </sheetView>
  </sheetViews>
  <sheetFormatPr baseColWidth="10" defaultRowHeight="14.4" x14ac:dyDescent="0.3"/>
  <cols>
    <col min="1" max="1" width="11.44140625" style="3" customWidth="1"/>
    <col min="2" max="2" width="21.44140625" style="4" customWidth="1"/>
    <col min="3" max="3" width="47.109375" style="5" customWidth="1"/>
    <col min="5" max="5" width="5.6640625" style="2" customWidth="1"/>
    <col min="6" max="6" width="11.44140625" style="3" customWidth="1"/>
    <col min="7" max="7" width="15.6640625" style="4" customWidth="1"/>
    <col min="8" max="8" width="47.109375" style="5" customWidth="1"/>
  </cols>
  <sheetData>
    <row r="1" spans="1:8" s="17" customFormat="1" ht="15.6" x14ac:dyDescent="0.3">
      <c r="A1" s="14" t="s">
        <v>30</v>
      </c>
      <c r="B1" s="15"/>
      <c r="C1" s="16"/>
      <c r="E1" s="18" t="s">
        <v>31</v>
      </c>
      <c r="F1" s="19"/>
      <c r="G1" s="15"/>
      <c r="H1" s="16"/>
    </row>
    <row r="2" spans="1:8" s="1" customFormat="1" ht="15" thickBot="1" x14ac:dyDescent="0.35">
      <c r="A2" s="11" t="s">
        <v>1</v>
      </c>
      <c r="B2" s="12" t="s">
        <v>4</v>
      </c>
      <c r="C2" s="13" t="s">
        <v>3</v>
      </c>
      <c r="E2" s="10" t="s">
        <v>0</v>
      </c>
      <c r="F2" s="11" t="s">
        <v>1</v>
      </c>
      <c r="G2" s="12" t="s">
        <v>2</v>
      </c>
      <c r="H2" s="13" t="s">
        <v>3</v>
      </c>
    </row>
    <row r="3" spans="1:8" x14ac:dyDescent="0.3">
      <c r="E3" s="6"/>
      <c r="F3" s="7"/>
      <c r="G3" s="8"/>
      <c r="H3" s="9"/>
    </row>
    <row r="4" spans="1:8" x14ac:dyDescent="0.3">
      <c r="E4" s="6"/>
      <c r="F4" s="7"/>
      <c r="H4" s="9"/>
    </row>
  </sheetData>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Kontoübersicht!$V$16:$V$24</xm:f>
          </x14:formula1>
          <xm:sqref>G3:G1048576</xm:sqref>
        </x14:dataValidation>
        <x14:dataValidation type="list" allowBlank="1" showInputMessage="1" showErrorMessage="1">
          <x14:formula1>
            <xm:f>Kontoübersicht!$V$5:$V$7</xm:f>
          </x14:formula1>
          <xm:sqref>B3:B1048576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4"/>
  <sheetViews>
    <sheetView showGridLines="0" workbookViewId="0">
      <selection activeCell="D1" sqref="D1"/>
    </sheetView>
  </sheetViews>
  <sheetFormatPr baseColWidth="10" defaultRowHeight="14.4" x14ac:dyDescent="0.3"/>
  <cols>
    <col min="1" max="1" width="11.44140625" style="3" customWidth="1"/>
    <col min="2" max="2" width="21.44140625" style="4" customWidth="1"/>
    <col min="3" max="3" width="47.109375" style="5" customWidth="1"/>
    <col min="5" max="5" width="5.6640625" style="2" customWidth="1"/>
    <col min="6" max="6" width="11.44140625" style="3" customWidth="1"/>
    <col min="7" max="7" width="15.6640625" style="4" customWidth="1"/>
    <col min="8" max="8" width="47.109375" style="5" customWidth="1"/>
  </cols>
  <sheetData>
    <row r="1" spans="1:8" s="17" customFormat="1" ht="15.6" x14ac:dyDescent="0.3">
      <c r="A1" s="14" t="s">
        <v>30</v>
      </c>
      <c r="B1" s="15"/>
      <c r="C1" s="16"/>
      <c r="E1" s="18" t="s">
        <v>31</v>
      </c>
      <c r="F1" s="19"/>
      <c r="G1" s="15"/>
      <c r="H1" s="16"/>
    </row>
    <row r="2" spans="1:8" s="1" customFormat="1" ht="15" thickBot="1" x14ac:dyDescent="0.35">
      <c r="A2" s="11" t="s">
        <v>1</v>
      </c>
      <c r="B2" s="12" t="s">
        <v>4</v>
      </c>
      <c r="C2" s="13" t="s">
        <v>3</v>
      </c>
      <c r="E2" s="10" t="s">
        <v>0</v>
      </c>
      <c r="F2" s="11" t="s">
        <v>1</v>
      </c>
      <c r="G2" s="12" t="s">
        <v>2</v>
      </c>
      <c r="H2" s="13" t="s">
        <v>3</v>
      </c>
    </row>
    <row r="3" spans="1:8" x14ac:dyDescent="0.3">
      <c r="E3" s="6"/>
      <c r="F3" s="7"/>
      <c r="G3" s="8"/>
      <c r="H3" s="9"/>
    </row>
    <row r="4" spans="1:8" x14ac:dyDescent="0.3">
      <c r="E4" s="6"/>
      <c r="F4" s="7"/>
      <c r="H4" s="9"/>
    </row>
  </sheetData>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Kontoübersicht!$V$5:$V$7</xm:f>
          </x14:formula1>
          <xm:sqref>B3:B1048576</xm:sqref>
        </x14:dataValidation>
        <x14:dataValidation type="list" allowBlank="1" showInputMessage="1" showErrorMessage="1">
          <x14:formula1>
            <xm:f>Kontoübersicht!$V$16:$V$24</xm:f>
          </x14:formula1>
          <xm:sqref>G3:G1048576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4"/>
  <sheetViews>
    <sheetView showGridLines="0" workbookViewId="0">
      <selection activeCell="D1" sqref="D1"/>
    </sheetView>
  </sheetViews>
  <sheetFormatPr baseColWidth="10" defaultRowHeight="14.4" x14ac:dyDescent="0.3"/>
  <cols>
    <col min="1" max="1" width="11.44140625" style="3" customWidth="1"/>
    <col min="2" max="2" width="21.44140625" style="4" customWidth="1"/>
    <col min="3" max="3" width="47.109375" style="5" customWidth="1"/>
    <col min="5" max="5" width="5.6640625" style="2" customWidth="1"/>
    <col min="6" max="6" width="11.44140625" style="3" customWidth="1"/>
    <col min="7" max="7" width="15.6640625" style="4" customWidth="1"/>
    <col min="8" max="8" width="47.109375" style="5" customWidth="1"/>
  </cols>
  <sheetData>
    <row r="1" spans="1:8" s="17" customFormat="1" ht="15.6" x14ac:dyDescent="0.3">
      <c r="A1" s="14" t="s">
        <v>30</v>
      </c>
      <c r="B1" s="15"/>
      <c r="C1" s="16"/>
      <c r="E1" s="18" t="s">
        <v>31</v>
      </c>
      <c r="F1" s="19"/>
      <c r="G1" s="15"/>
      <c r="H1" s="16"/>
    </row>
    <row r="2" spans="1:8" s="1" customFormat="1" ht="15" thickBot="1" x14ac:dyDescent="0.35">
      <c r="A2" s="11" t="s">
        <v>1</v>
      </c>
      <c r="B2" s="12" t="s">
        <v>4</v>
      </c>
      <c r="C2" s="13" t="s">
        <v>3</v>
      </c>
      <c r="E2" s="10" t="s">
        <v>0</v>
      </c>
      <c r="F2" s="11" t="s">
        <v>1</v>
      </c>
      <c r="G2" s="12" t="s">
        <v>2</v>
      </c>
      <c r="H2" s="13" t="s">
        <v>3</v>
      </c>
    </row>
    <row r="3" spans="1:8" x14ac:dyDescent="0.3">
      <c r="E3" s="6"/>
      <c r="F3" s="7"/>
      <c r="G3" s="8"/>
      <c r="H3" s="9"/>
    </row>
    <row r="4" spans="1:8" x14ac:dyDescent="0.3">
      <c r="E4" s="6"/>
      <c r="F4" s="7"/>
      <c r="H4" s="9"/>
    </row>
  </sheetData>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Kontoübersicht!$V$16:$V$24</xm:f>
          </x14:formula1>
          <xm:sqref>G3:G1048576</xm:sqref>
        </x14:dataValidation>
        <x14:dataValidation type="list" allowBlank="1" showInputMessage="1" showErrorMessage="1">
          <x14:formula1>
            <xm:f>Kontoübersicht!$V$5:$V$7</xm:f>
          </x14:formula1>
          <xm:sqref>B3:B1048576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4"/>
  <sheetViews>
    <sheetView showGridLines="0" workbookViewId="0">
      <selection activeCell="D1" sqref="D1"/>
    </sheetView>
  </sheetViews>
  <sheetFormatPr baseColWidth="10" defaultRowHeight="14.4" x14ac:dyDescent="0.3"/>
  <cols>
    <col min="1" max="1" width="11.44140625" style="3" customWidth="1"/>
    <col min="2" max="2" width="21.44140625" style="4" customWidth="1"/>
    <col min="3" max="3" width="47.109375" style="5" customWidth="1"/>
    <col min="5" max="5" width="5.6640625" style="2" customWidth="1"/>
    <col min="6" max="6" width="11.44140625" style="3" customWidth="1"/>
    <col min="7" max="7" width="15.6640625" style="4" customWidth="1"/>
    <col min="8" max="8" width="47.109375" style="5" customWidth="1"/>
  </cols>
  <sheetData>
    <row r="1" spans="1:8" s="17" customFormat="1" ht="15.6" x14ac:dyDescent="0.3">
      <c r="A1" s="14" t="s">
        <v>30</v>
      </c>
      <c r="B1" s="15"/>
      <c r="C1" s="16"/>
      <c r="E1" s="18" t="s">
        <v>31</v>
      </c>
      <c r="F1" s="19"/>
      <c r="G1" s="15"/>
      <c r="H1" s="16"/>
    </row>
    <row r="2" spans="1:8" s="1" customFormat="1" ht="15" thickBot="1" x14ac:dyDescent="0.35">
      <c r="A2" s="11" t="s">
        <v>1</v>
      </c>
      <c r="B2" s="12" t="s">
        <v>4</v>
      </c>
      <c r="C2" s="13" t="s">
        <v>3</v>
      </c>
      <c r="E2" s="10" t="s">
        <v>0</v>
      </c>
      <c r="F2" s="11" t="s">
        <v>1</v>
      </c>
      <c r="G2" s="12" t="s">
        <v>2</v>
      </c>
      <c r="H2" s="13" t="s">
        <v>3</v>
      </c>
    </row>
    <row r="3" spans="1:8" x14ac:dyDescent="0.3">
      <c r="E3" s="6"/>
      <c r="F3" s="7"/>
      <c r="G3" s="8"/>
      <c r="H3" s="9"/>
    </row>
    <row r="4" spans="1:8" x14ac:dyDescent="0.3">
      <c r="E4" s="6"/>
      <c r="F4" s="7"/>
      <c r="H4" s="9"/>
    </row>
  </sheetData>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Kontoübersicht!$V$5:$V$7</xm:f>
          </x14:formula1>
          <xm:sqref>B3:B1048576</xm:sqref>
        </x14:dataValidation>
        <x14:dataValidation type="list" allowBlank="1" showInputMessage="1" showErrorMessage="1">
          <x14:formula1>
            <xm:f>Kontoübersicht!$V$16:$V$24</xm:f>
          </x14:formula1>
          <xm:sqref>G3:G1048576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4"/>
  <sheetViews>
    <sheetView showGridLines="0" workbookViewId="0">
      <selection activeCell="D1" sqref="D1"/>
    </sheetView>
  </sheetViews>
  <sheetFormatPr baseColWidth="10" defaultRowHeight="14.4" x14ac:dyDescent="0.3"/>
  <cols>
    <col min="1" max="1" width="11.44140625" style="3" customWidth="1"/>
    <col min="2" max="2" width="21.44140625" style="4" customWidth="1"/>
    <col min="3" max="3" width="47.109375" style="5" customWidth="1"/>
    <col min="5" max="5" width="5.6640625" style="2" customWidth="1"/>
    <col min="6" max="6" width="11.44140625" style="3" customWidth="1"/>
    <col min="7" max="7" width="15.6640625" style="4" customWidth="1"/>
    <col min="8" max="8" width="47.109375" style="5" customWidth="1"/>
  </cols>
  <sheetData>
    <row r="1" spans="1:8" s="17" customFormat="1" ht="15.6" x14ac:dyDescent="0.3">
      <c r="A1" s="14" t="s">
        <v>30</v>
      </c>
      <c r="B1" s="15"/>
      <c r="C1" s="16"/>
      <c r="E1" s="18" t="s">
        <v>31</v>
      </c>
      <c r="F1" s="19"/>
      <c r="G1" s="15"/>
      <c r="H1" s="16"/>
    </row>
    <row r="2" spans="1:8" s="1" customFormat="1" ht="15" thickBot="1" x14ac:dyDescent="0.35">
      <c r="A2" s="11" t="s">
        <v>1</v>
      </c>
      <c r="B2" s="12" t="s">
        <v>4</v>
      </c>
      <c r="C2" s="13" t="s">
        <v>3</v>
      </c>
      <c r="E2" s="10" t="s">
        <v>0</v>
      </c>
      <c r="F2" s="11" t="s">
        <v>1</v>
      </c>
      <c r="G2" s="12" t="s">
        <v>2</v>
      </c>
      <c r="H2" s="13" t="s">
        <v>3</v>
      </c>
    </row>
    <row r="3" spans="1:8" x14ac:dyDescent="0.3">
      <c r="E3" s="6"/>
      <c r="F3" s="7"/>
      <c r="G3" s="8"/>
      <c r="H3" s="9"/>
    </row>
    <row r="4" spans="1:8" x14ac:dyDescent="0.3">
      <c r="E4" s="6"/>
      <c r="F4" s="7"/>
      <c r="H4" s="9"/>
    </row>
  </sheetData>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Kontoübersicht!$V$5:$V$7</xm:f>
          </x14:formula1>
          <xm:sqref>B3:B1048576</xm:sqref>
        </x14:dataValidation>
        <x14:dataValidation type="list" allowBlank="1" showInputMessage="1" showErrorMessage="1">
          <x14:formula1>
            <xm:f>Kontoübersicht!$V$16:$V$24</xm:f>
          </x14:formula1>
          <xm:sqref>G3:G1048576</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Erläuterungen</vt:lpstr>
      <vt:lpstr>Kontoübersicht</vt:lpstr>
      <vt:lpstr>Januar</vt:lpstr>
      <vt:lpstr>Februar</vt:lpstr>
      <vt:lpstr>März</vt:lpstr>
      <vt:lpstr>April</vt:lpstr>
      <vt:lpstr>Mai</vt:lpstr>
      <vt:lpstr>Juni</vt:lpstr>
      <vt:lpstr>Juli</vt:lpstr>
      <vt:lpstr>August</vt:lpstr>
      <vt:lpstr>September</vt:lpstr>
      <vt:lpstr>Oktober</vt:lpstr>
      <vt:lpstr>November</vt:lpstr>
      <vt:lpstr>Dezember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dc:creator>
  <cp:lastModifiedBy>Julia</cp:lastModifiedBy>
  <dcterms:created xsi:type="dcterms:W3CDTF">2020-07-28T15:09:50Z</dcterms:created>
  <dcterms:modified xsi:type="dcterms:W3CDTF">2025-01-12T14:20:23Z</dcterms:modified>
</cp:coreProperties>
</file>